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15480" windowHeight="10380" activeTab="0"/>
  </bookViews>
  <sheets>
    <sheet name="дод.3" sheetId="1" r:id="rId1"/>
  </sheets>
  <definedNames>
    <definedName name="_xlfn.AGGREGATE" hidden="1">#NAME?</definedName>
    <definedName name="_xlnm.Print_Area" localSheetId="0">'дод.3'!$B$1:$R$120</definedName>
  </definedNames>
  <calcPr fullCalcOnLoad="1"/>
</workbook>
</file>

<file path=xl/sharedStrings.xml><?xml version="1.0" encoding="utf-8"?>
<sst xmlns="http://schemas.openxmlformats.org/spreadsheetml/2006/main" count="290" uniqueCount="222">
  <si>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</si>
  <si>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</si>
  <si>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</si>
  <si>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</si>
  <si>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</si>
  <si>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</si>
  <si>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</si>
  <si>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</si>
  <si>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</si>
  <si>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</si>
  <si>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0100000</t>
  </si>
  <si>
    <t>0133</t>
  </si>
  <si>
    <t>0910</t>
  </si>
  <si>
    <t>0921</t>
  </si>
  <si>
    <t>0960</t>
  </si>
  <si>
    <t>0990</t>
  </si>
  <si>
    <t>1040</t>
  </si>
  <si>
    <t>0810</t>
  </si>
  <si>
    <t>Утримання та навчально-тренувальна робота комунальних дитячо-юнацьких спортивних шкіл</t>
  </si>
  <si>
    <t>0731</t>
  </si>
  <si>
    <t>Багатопрофільна стаціонарна медична допомога населенню</t>
  </si>
  <si>
    <t>0828</t>
  </si>
  <si>
    <t>0823</t>
  </si>
  <si>
    <t>1030</t>
  </si>
  <si>
    <t>1010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</si>
  <si>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</si>
  <si>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</si>
  <si>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</si>
  <si>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0180</t>
  </si>
  <si>
    <t>Розвиток дитячо-юнацького та резервного спорту</t>
  </si>
  <si>
    <t>Підтримка фізкультурно-спортивного руху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</si>
  <si>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</si>
  <si>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</si>
  <si>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Реалізація державної політики у молодіжній сфері</t>
  </si>
  <si>
    <t>0600000</t>
  </si>
  <si>
    <t>0610000</t>
  </si>
  <si>
    <t>0800000</t>
  </si>
  <si>
    <t>0810000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</si>
  <si>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</si>
  <si>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</si>
  <si>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</si>
  <si>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дошкільної освіти</t>
  </si>
  <si>
    <t>0611010</t>
  </si>
  <si>
    <t>0611020</t>
  </si>
  <si>
    <t>0611150</t>
  </si>
  <si>
    <t>0611160</t>
  </si>
  <si>
    <t>Інші програми, заклади та заходи у сфері освіти</t>
  </si>
  <si>
    <t>0813100</t>
  </si>
  <si>
    <t>0813104</t>
  </si>
  <si>
    <t>0813130</t>
  </si>
  <si>
    <t>0813131</t>
  </si>
  <si>
    <t>Здійснення заходів та реалізація проектів на виконання Державної цільової соціальної програми "Молодь України"</t>
  </si>
  <si>
    <t>0813160</t>
  </si>
  <si>
    <t>Інші заклади та заходи</t>
  </si>
  <si>
    <t>Первинна медична допомога населенню, що надається центрами первинної медичної (медико-санітарної) допомоги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</si>
  <si>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</si>
  <si>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</si>
  <si>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0813192</t>
  </si>
  <si>
    <t>0813240</t>
  </si>
  <si>
    <t>Забезпечення діяльності бібліотек</t>
  </si>
  <si>
    <t>Забезпечення діяльності музеїв і виставок</t>
  </si>
  <si>
    <t xml:space="preserve">Забезпечення діяльності палаців і будинків культури, клубів, центрів дозвілля та інших клубних закладів </t>
  </si>
  <si>
    <t>0824</t>
  </si>
  <si>
    <t>Фінансова підтримка кінематографії</t>
  </si>
  <si>
    <t>Інші заклади та заходи в галузі культури і мистецтва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</si>
  <si>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</si>
  <si>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діяльності інших закладів у сфері освіти</t>
  </si>
  <si>
    <t>0829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</si>
  <si>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</si>
  <si>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</si>
  <si>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0813242</t>
  </si>
  <si>
    <t>1090</t>
  </si>
  <si>
    <t>Інші заходи у сфері соціального захисту і соціального забезпечення</t>
  </si>
  <si>
    <t>Інші програми та заходи у сфері освіти</t>
  </si>
  <si>
    <t>0117680</t>
  </si>
  <si>
    <t>7680</t>
  </si>
  <si>
    <t>0490</t>
  </si>
  <si>
    <t>Членські внески до асоціацій органів місцевого самоврядування</t>
  </si>
  <si>
    <t>Первинна медична допомога населенню</t>
  </si>
  <si>
    <t>0726</t>
  </si>
  <si>
    <t>Код Функціональної класифікації видатків та кредитування бюджету</t>
  </si>
  <si>
    <t>Х</t>
  </si>
  <si>
    <t>УСЬОГО</t>
  </si>
  <si>
    <t>усього</t>
  </si>
  <si>
    <t>у тому числі бюджет розвитку</t>
  </si>
  <si>
    <t>Забезпечення діяльності інклюзивно-ресурсних центрів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</si>
  <si>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</si>
  <si>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</si>
  <si>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</si>
  <si>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</si>
  <si>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</si>
  <si>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</si>
  <si>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</si>
  <si>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</si>
  <si>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</si>
  <si>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</t>
  </si>
  <si>
    <t>0611030</t>
  </si>
  <si>
    <t>Надання загальної середньої освіти за рахунок освітньої субвенції</t>
  </si>
  <si>
    <t>0611031</t>
  </si>
  <si>
    <t>0611070</t>
  </si>
  <si>
    <t xml:space="preserve">Надання спеціальної освіти мистецькими школами </t>
  </si>
  <si>
    <t>0611140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</si>
  <si>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</si>
  <si>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</si>
  <si>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</si>
  <si>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</si>
  <si>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</si>
  <si>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</si>
  <si>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</si>
  <si>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</si>
  <si>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</si>
  <si>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1015030</t>
  </si>
  <si>
    <t>1015031</t>
  </si>
  <si>
    <t>1015050</t>
  </si>
  <si>
    <t>1015053</t>
  </si>
  <si>
    <t>1015060</t>
  </si>
  <si>
    <t>1015062</t>
  </si>
  <si>
    <t>Утримання та ефективна експлуатація об'єктів житлово-комунального господарства</t>
  </si>
  <si>
    <t>0620</t>
  </si>
  <si>
    <t>0421</t>
  </si>
  <si>
    <t>Здійснення заходів із землеустрою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</si>
  <si>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</si>
  <si>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</si>
  <si>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Утримання та розвиток автомобільних доріг та дорожньої інфраструктури </t>
  </si>
  <si>
    <t>0511</t>
  </si>
  <si>
    <t xml:space="preserve">Охорона та раціональне використання природних ресурсів </t>
  </si>
  <si>
    <t>Запобігання та ліквідація забруднення навколишнього природного середовища</t>
  </si>
  <si>
    <t>1200000</t>
  </si>
  <si>
    <t>1210000</t>
  </si>
  <si>
    <t>1216010</t>
  </si>
  <si>
    <t>1216017</t>
  </si>
  <si>
    <t>1216030</t>
  </si>
  <si>
    <t>1217460</t>
  </si>
  <si>
    <t>1217461</t>
  </si>
  <si>
    <t>1218310</t>
  </si>
  <si>
    <t>1218311</t>
  </si>
  <si>
    <t>Апарат міської ради</t>
  </si>
  <si>
    <t>Інші субвенції з місцевого бюджету</t>
  </si>
  <si>
    <t>Надання позашкільної освіти закладами позашкільної освіти, заходи із позашкільної роботи з дітьми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</si>
  <si>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</si>
  <si>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Інша діяльність, пов'язана з експлуатацією об'єктів житлово-комунального господарства</t>
  </si>
  <si>
    <t>Організація благоустрою населених пунктів</t>
  </si>
  <si>
    <t>Резервний фонд з місцевого бюджету</t>
  </si>
  <si>
    <t>Фінансове управління міської ради</t>
  </si>
  <si>
    <t>Відділ освіти міської ради</t>
  </si>
  <si>
    <t>Відділ соціального захисту міської ради</t>
  </si>
  <si>
    <t>3030</t>
  </si>
  <si>
    <t>0813030</t>
  </si>
  <si>
    <t>1070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</si>
  <si>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</si>
  <si>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</si>
  <si>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</si>
  <si>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0813032</t>
  </si>
  <si>
    <t>3032</t>
  </si>
  <si>
    <t>Надання пільг окремим категоріям громадян з оплати послуг зв'язку</t>
  </si>
  <si>
    <t xml:space="preserve"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 </t>
  </si>
  <si>
    <t>0813170</t>
  </si>
  <si>
    <t>0813171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</si>
  <si>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</si>
  <si>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</si>
  <si>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Відділ культури, молоді та спорту міської ради</t>
  </si>
  <si>
    <t>Відділ містобудуванняя, архітектури, житлово-комунального господарства, благоустрою, інфраструктури міської ради</t>
  </si>
  <si>
    <t>1010160</t>
  </si>
  <si>
    <t>1210160</t>
  </si>
  <si>
    <t>0810160</t>
  </si>
  <si>
    <t>0610160</t>
  </si>
  <si>
    <t>1013130</t>
  </si>
  <si>
    <t>1013131</t>
  </si>
  <si>
    <t>1217693</t>
  </si>
  <si>
    <t>Інші заходи, пов'язані з економічною діяльністю</t>
  </si>
  <si>
    <t>1217690</t>
  </si>
  <si>
    <t>Інша економічна діяльність</t>
  </si>
  <si>
    <t>0117360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</si>
  <si>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</si>
  <si>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</si>
  <si>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</t>
  </si>
  <si>
    <t>1217360</t>
  </si>
  <si>
    <t>1217363</t>
  </si>
  <si>
    <t>продовження додатку 3</t>
  </si>
  <si>
    <t>0110180</t>
  </si>
  <si>
    <t>Інша діяльність у сфері державного управління</t>
  </si>
  <si>
    <t>0118400</t>
  </si>
  <si>
    <t>Засоби масової інформації</t>
  </si>
  <si>
    <t>0118410</t>
  </si>
  <si>
    <t>0830</t>
  </si>
  <si>
    <t>Фінансова підтримка засобів масової інформації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</si>
  <si>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</si>
  <si>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</si>
  <si>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</si>
  <si>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Субвенція з місцевого бюджету державному бюджету на виконання програм соціально-економічного розвитку регіонів</t>
  </si>
  <si>
    <t>1013140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</si>
  <si>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</si>
  <si>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</si>
  <si>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0611170</t>
  </si>
  <si>
    <t xml:space="preserve">Виконання заходів в рамках реалізації програми "Спроможна школа для кращих результатів" </t>
  </si>
  <si>
    <t>0611171</t>
  </si>
  <si>
    <t xml:space="preserve"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 </t>
  </si>
  <si>
    <t>0611172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</si>
  <si>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</si>
  <si>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0700000</t>
  </si>
  <si>
    <t>0710000</t>
  </si>
  <si>
    <t>0710160</t>
  </si>
  <si>
    <t>Відділ охорони здоров'я міської ради</t>
  </si>
  <si>
    <t>0712010</t>
  </si>
  <si>
    <t>0712110</t>
  </si>
  <si>
    <t>0712111</t>
  </si>
  <si>
    <t>1218313</t>
  </si>
  <si>
    <t>0513</t>
  </si>
  <si>
    <t>Ліквідація іншого забруднення навколишнього природного середовища</t>
  </si>
  <si>
    <t xml:space="preserve">                                       Міський голова                                                                                                                     Анатолій ГУК</t>
  </si>
  <si>
    <t>1217670</t>
  </si>
  <si>
    <t>Внески до статутного капіталу суб'єктів господарювання</t>
  </si>
  <si>
    <t>продовження додатку 2</t>
  </si>
  <si>
    <t>0255000000</t>
  </si>
  <si>
    <t>Надання загальної середньої освіти закладами загальної середньої освіти за рахунок коштів місцевого бюджету</t>
  </si>
  <si>
    <t>Відділ "Центр надання адміністративних послуг та Державної реєстрації" виконавчого комітету міської ради</t>
  </si>
  <si>
    <t>0117130</t>
  </si>
  <si>
    <t>1217350</t>
  </si>
  <si>
    <t>0443</t>
  </si>
  <si>
    <t>Розроблення схем планування та забудови територій (містобудівної документації)</t>
  </si>
  <si>
    <t>ЗМІНИ 
у додаток 3 "Розподіл видатків міського бюджету на 2023 рік" до рішення 44 позачергової сесії Гайсинської міської ради 8 скликання від 23.12.2022 року № 9                                               "Про бюджет Гайсинської міської територіальної громади на 2023 рік"</t>
  </si>
  <si>
    <t>Додаток 3
до рішення 45 сесії Гайсинської міської ради                                                       8 скликання від 21 лютого 2023 р. № 7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</si>
</sst>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#,##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"/>
    <numFmt numFmtId="213" formatCode="#,##0.00;[Red]#,##0.00"/>
    <numFmt numFmtId="214" formatCode="#,##0.0;[Red]#,##0.0"/>
    <numFmt numFmtId="215" formatCode="#,##0;[Red]#,##0"/>
    <numFmt numFmtId="216" formatCode="#,##0.000;[Red]#,##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i/>
      <sz val="12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9"/>
      <name val="Times New Roman"/>
      <family val="1"/>
    </font>
    <font>
      <sz val="17"/>
      <name val="Times New Roman"/>
      <family val="1"/>
    </font>
    <font>
      <sz val="17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30" borderId="0" applyNumberFormat="0" applyBorder="0" applyAlignment="0" applyProtection="0"/>
    <xf numFmtId="0" fontId="15" fillId="5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23" fillId="0" borderId="0">
      <alignment/>
      <protection/>
    </xf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9" fillId="9" borderId="1" applyNumberFormat="0" applyAlignment="0" applyProtection="0"/>
    <xf numFmtId="0" fontId="10" fillId="46" borderId="2" applyNumberFormat="0" applyAlignment="0" applyProtection="0"/>
    <xf numFmtId="0" fontId="17" fillId="46" borderId="1" applyNumberFormat="0" applyAlignment="0" applyProtection="0"/>
    <xf numFmtId="0" fontId="24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4" fillId="4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14" fillId="0" borderId="6" applyNumberFormat="0" applyFill="0" applyAlignment="0" applyProtection="0"/>
    <xf numFmtId="0" fontId="12" fillId="48" borderId="7" applyNumberFormat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58" fillId="49" borderId="8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8" fillId="4" borderId="0" applyNumberFormat="0" applyBorder="0" applyAlignment="0" applyProtection="0"/>
    <xf numFmtId="0" fontId="60" fillId="5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10" applyNumberFormat="0" applyFont="0" applyAlignment="0" applyProtection="0"/>
    <xf numFmtId="0" fontId="0" fillId="51" borderId="11" applyNumberFormat="0" applyFont="0" applyAlignment="0" applyProtection="0"/>
    <xf numFmtId="193" fontId="1" fillId="0" borderId="0" applyFont="0" applyFill="0" applyBorder="0" applyAlignment="0" applyProtection="0"/>
    <xf numFmtId="0" fontId="61" fillId="49" borderId="12" applyNumberFormat="0" applyAlignment="0" applyProtection="0"/>
    <xf numFmtId="0" fontId="20" fillId="0" borderId="13" applyNumberFormat="0" applyFill="0" applyAlignment="0" applyProtection="0"/>
    <xf numFmtId="0" fontId="62" fillId="52" borderId="0" applyNumberFormat="0" applyBorder="0" applyAlignment="0" applyProtection="0"/>
    <xf numFmtId="0" fontId="22" fillId="0" borderId="0">
      <alignment/>
      <protection/>
    </xf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53" borderId="15" xfId="0" applyNumberFormat="1" applyFont="1" applyFill="1" applyBorder="1" applyAlignment="1" applyProtection="1">
      <alignment/>
      <protection locked="0"/>
    </xf>
    <xf numFmtId="0" fontId="0" fillId="53" borderId="0" xfId="0" applyFont="1" applyFill="1" applyAlignment="1" applyProtection="1">
      <alignment/>
      <protection locked="0"/>
    </xf>
    <xf numFmtId="0" fontId="0" fillId="53" borderId="16" xfId="0" applyNumberFormat="1" applyFont="1" applyFill="1" applyBorder="1" applyAlignment="1" applyProtection="1">
      <alignment/>
      <protection locked="0"/>
    </xf>
    <xf numFmtId="0" fontId="0" fillId="53" borderId="17" xfId="0" applyNumberFormat="1" applyFont="1" applyFill="1" applyBorder="1" applyAlignment="1" applyProtection="1">
      <alignment/>
      <protection locked="0"/>
    </xf>
    <xf numFmtId="0" fontId="0" fillId="53" borderId="0" xfId="0" applyNumberFormat="1" applyFont="1" applyFill="1" applyBorder="1" applyAlignment="1" applyProtection="1">
      <alignment/>
      <protection locked="0"/>
    </xf>
    <xf numFmtId="0" fontId="0" fillId="53" borderId="0" xfId="0" applyNumberFormat="1" applyFont="1" applyFill="1" applyAlignment="1" applyProtection="1">
      <alignment vertical="center"/>
      <protection locked="0"/>
    </xf>
    <xf numFmtId="0" fontId="0" fillId="53" borderId="0" xfId="0" applyFont="1" applyFill="1" applyAlignment="1" applyProtection="1">
      <alignment vertical="center"/>
      <protection locked="0"/>
    </xf>
    <xf numFmtId="0" fontId="0" fillId="53" borderId="0" xfId="0" applyNumberFormat="1" applyFont="1" applyFill="1" applyAlignment="1" applyProtection="1">
      <alignment/>
      <protection locked="0"/>
    </xf>
    <xf numFmtId="3" fontId="30" fillId="53" borderId="18" xfId="112" applyNumberFormat="1" applyFont="1" applyFill="1" applyBorder="1" applyProtection="1">
      <alignment vertical="top"/>
      <protection locked="0"/>
    </xf>
    <xf numFmtId="0" fontId="0" fillId="53" borderId="0" xfId="0" applyNumberFormat="1" applyFont="1" applyFill="1" applyAlignment="1" applyProtection="1">
      <alignment/>
      <protection locked="0"/>
    </xf>
    <xf numFmtId="0" fontId="0" fillId="53" borderId="0" xfId="0" applyFont="1" applyFill="1" applyAlignment="1" applyProtection="1">
      <alignment/>
      <protection locked="0"/>
    </xf>
    <xf numFmtId="0" fontId="5" fillId="53" borderId="0" xfId="0" applyNumberFormat="1" applyFont="1" applyFill="1" applyAlignment="1" applyProtection="1">
      <alignment/>
      <protection locked="0"/>
    </xf>
    <xf numFmtId="0" fontId="5" fillId="53" borderId="0" xfId="0" applyFont="1" applyFill="1" applyAlignment="1" applyProtection="1">
      <alignment/>
      <protection locked="0"/>
    </xf>
    <xf numFmtId="0" fontId="21" fillId="53" borderId="0" xfId="0" applyNumberFormat="1" applyFont="1" applyFill="1" applyAlignment="1" applyProtection="1">
      <alignment/>
      <protection locked="0"/>
    </xf>
    <xf numFmtId="0" fontId="21" fillId="53" borderId="18" xfId="0" applyFont="1" applyFill="1" applyBorder="1" applyAlignment="1" applyProtection="1">
      <alignment horizontal="center" vertical="center" wrapText="1"/>
      <protection locked="0"/>
    </xf>
    <xf numFmtId="49" fontId="21" fillId="53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53" borderId="0" xfId="0" applyFont="1" applyFill="1" applyAlignment="1" applyProtection="1">
      <alignment/>
      <protection locked="0"/>
    </xf>
    <xf numFmtId="0" fontId="28" fillId="53" borderId="0" xfId="0" applyNumberFormat="1" applyFont="1" applyFill="1" applyAlignment="1" applyProtection="1">
      <alignment/>
      <protection locked="0"/>
    </xf>
    <xf numFmtId="0" fontId="27" fillId="53" borderId="18" xfId="0" applyFont="1" applyFill="1" applyBorder="1" applyAlignment="1" applyProtection="1">
      <alignment horizontal="center" vertical="center" wrapText="1"/>
      <protection locked="0"/>
    </xf>
    <xf numFmtId="49" fontId="27" fillId="53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53" borderId="18" xfId="0" applyFont="1" applyFill="1" applyBorder="1" applyAlignment="1" applyProtection="1">
      <alignment horizontal="center" vertical="center" wrapText="1"/>
      <protection locked="0"/>
    </xf>
    <xf numFmtId="49" fontId="32" fillId="53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53" borderId="19" xfId="0" applyNumberFormat="1" applyFont="1" applyFill="1" applyBorder="1" applyAlignment="1" applyProtection="1">
      <alignment horizontal="center" vertical="center" wrapText="1"/>
      <protection locked="0"/>
    </xf>
    <xf numFmtId="49" fontId="27" fillId="53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53" borderId="15" xfId="0" applyNumberFormat="1" applyFont="1" applyFill="1" applyBorder="1" applyAlignment="1" applyProtection="1">
      <alignment horizontal="center" vertical="center" wrapText="1"/>
      <protection locked="0"/>
    </xf>
    <xf numFmtId="49" fontId="32" fillId="53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53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53" borderId="18" xfId="0" applyFont="1" applyFill="1" applyBorder="1" applyAlignment="1" applyProtection="1">
      <alignment horizontal="left" vertical="center" wrapText="1"/>
      <protection locked="0"/>
    </xf>
    <xf numFmtId="0" fontId="21" fillId="53" borderId="18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horizontal="left" vertical="center" wrapText="1"/>
      <protection locked="0"/>
    </xf>
    <xf numFmtId="4" fontId="33" fillId="53" borderId="18" xfId="112" applyNumberFormat="1" applyFont="1" applyFill="1" applyBorder="1" applyAlignment="1" applyProtection="1">
      <alignment horizontal="right" vertical="center"/>
      <protection locked="0"/>
    </xf>
    <xf numFmtId="4" fontId="34" fillId="53" borderId="18" xfId="112" applyNumberFormat="1" applyFont="1" applyFill="1" applyBorder="1" applyAlignment="1" applyProtection="1">
      <alignment horizontal="right" vertical="center"/>
      <protection locked="0"/>
    </xf>
    <xf numFmtId="4" fontId="34" fillId="0" borderId="18" xfId="112" applyNumberFormat="1" applyFont="1" applyFill="1" applyBorder="1" applyAlignment="1" applyProtection="1">
      <alignment horizontal="right" vertical="center"/>
      <protection locked="0"/>
    </xf>
    <xf numFmtId="4" fontId="34" fillId="53" borderId="21" xfId="112" applyNumberFormat="1" applyFont="1" applyFill="1" applyBorder="1" applyAlignment="1" applyProtection="1">
      <alignment horizontal="right" vertical="center"/>
      <protection locked="0"/>
    </xf>
    <xf numFmtId="4" fontId="34" fillId="53" borderId="22" xfId="112" applyNumberFormat="1" applyFont="1" applyFill="1" applyBorder="1" applyAlignment="1" applyProtection="1">
      <alignment horizontal="right" vertical="center"/>
      <protection locked="0"/>
    </xf>
    <xf numFmtId="4" fontId="34" fillId="53" borderId="20" xfId="112" applyNumberFormat="1" applyFont="1" applyFill="1" applyBorder="1" applyAlignment="1" applyProtection="1">
      <alignment horizontal="right" vertical="center"/>
      <protection locked="0"/>
    </xf>
    <xf numFmtId="4" fontId="33" fillId="53" borderId="21" xfId="112" applyNumberFormat="1" applyFont="1" applyFill="1" applyBorder="1" applyAlignment="1" applyProtection="1">
      <alignment horizontal="right" vertical="center"/>
      <protection locked="0"/>
    </xf>
    <xf numFmtId="4" fontId="33" fillId="53" borderId="18" xfId="0" applyNumberFormat="1" applyFont="1" applyFill="1" applyBorder="1" applyAlignment="1" applyProtection="1">
      <alignment horizontal="right" vertical="center"/>
      <protection locked="0"/>
    </xf>
    <xf numFmtId="49" fontId="27" fillId="53" borderId="18" xfId="0" applyNumberFormat="1" applyFont="1" applyFill="1" applyBorder="1" applyAlignment="1" applyProtection="1">
      <alignment horizontal="left" vertical="center" wrapText="1"/>
      <protection locked="0"/>
    </xf>
    <xf numFmtId="0" fontId="32" fillId="53" borderId="18" xfId="0" applyFont="1" applyFill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4" fontId="37" fillId="53" borderId="18" xfId="112" applyNumberFormat="1" applyFont="1" applyFill="1" applyBorder="1" applyAlignment="1" applyProtection="1">
      <alignment horizontal="right" vertical="center"/>
      <protection locked="0"/>
    </xf>
    <xf numFmtId="4" fontId="37" fillId="53" borderId="21" xfId="112" applyNumberFormat="1" applyFont="1" applyFill="1" applyBorder="1" applyAlignment="1" applyProtection="1">
      <alignment horizontal="right" vertical="center"/>
      <protection locked="0"/>
    </xf>
    <xf numFmtId="49" fontId="27" fillId="0" borderId="0" xfId="0" applyNumberFormat="1" applyFont="1" applyFill="1" applyBorder="1" applyAlignment="1" applyProtection="1">
      <alignment vertical="top" wrapText="1"/>
      <protection locked="0"/>
    </xf>
    <xf numFmtId="49" fontId="35" fillId="0" borderId="0" xfId="0" applyNumberFormat="1" applyFont="1" applyFill="1" applyBorder="1" applyAlignment="1" applyProtection="1">
      <alignment vertical="top" wrapText="1"/>
      <protection locked="0"/>
    </xf>
    <xf numFmtId="0" fontId="38" fillId="53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53" borderId="0" xfId="0" applyNumberFormat="1" applyFont="1" applyFill="1" applyAlignment="1" applyProtection="1">
      <alignment/>
      <protection locked="0"/>
    </xf>
    <xf numFmtId="4" fontId="32" fillId="0" borderId="18" xfId="112" applyNumberFormat="1" applyFont="1" applyFill="1" applyBorder="1" applyAlignment="1" applyProtection="1">
      <alignment horizontal="right" vertical="center"/>
      <protection locked="0"/>
    </xf>
    <xf numFmtId="0" fontId="39" fillId="53" borderId="0" xfId="0" applyFont="1" applyFill="1" applyAlignment="1" applyProtection="1">
      <alignment/>
      <protection locked="0"/>
    </xf>
    <xf numFmtId="49" fontId="27" fillId="53" borderId="18" xfId="0" applyNumberFormat="1" applyFont="1" applyFill="1" applyBorder="1" applyAlignment="1">
      <alignment horizontal="center" vertical="center" wrapText="1"/>
    </xf>
    <xf numFmtId="0" fontId="27" fillId="53" borderId="18" xfId="0" applyFont="1" applyFill="1" applyBorder="1" applyAlignment="1">
      <alignment horizontal="center" vertical="center" wrapText="1"/>
    </xf>
    <xf numFmtId="0" fontId="27" fillId="53" borderId="18" xfId="0" applyFont="1" applyFill="1" applyBorder="1" applyAlignment="1">
      <alignment vertical="center" wrapText="1"/>
    </xf>
    <xf numFmtId="0" fontId="32" fillId="53" borderId="18" xfId="0" applyFont="1" applyFill="1" applyBorder="1" applyAlignment="1">
      <alignment vertical="center" wrapText="1"/>
    </xf>
    <xf numFmtId="49" fontId="32" fillId="53" borderId="18" xfId="0" applyNumberFormat="1" applyFont="1" applyFill="1" applyBorder="1" applyAlignment="1">
      <alignment horizontal="center" vertical="center" wrapText="1"/>
    </xf>
    <xf numFmtId="0" fontId="32" fillId="53" borderId="18" xfId="0" applyFont="1" applyFill="1" applyBorder="1" applyAlignment="1">
      <alignment horizontal="center" vertical="center" wrapText="1"/>
    </xf>
    <xf numFmtId="4" fontId="37" fillId="0" borderId="18" xfId="112" applyNumberFormat="1" applyFont="1" applyFill="1" applyBorder="1" applyAlignment="1" applyProtection="1">
      <alignment horizontal="right" vertical="center"/>
      <protection locked="0"/>
    </xf>
    <xf numFmtId="4" fontId="34" fillId="0" borderId="20" xfId="112" applyNumberFormat="1" applyFont="1" applyFill="1" applyBorder="1" applyAlignment="1" applyProtection="1">
      <alignment horizontal="right" vertical="center"/>
      <protection locked="0"/>
    </xf>
    <xf numFmtId="49" fontId="32" fillId="53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53" borderId="15" xfId="0" applyNumberFormat="1" applyFont="1" applyFill="1" applyBorder="1" applyAlignment="1" applyProtection="1">
      <alignment horizontal="center" vertical="center" wrapText="1"/>
      <protection locked="0"/>
    </xf>
    <xf numFmtId="49" fontId="32" fillId="53" borderId="18" xfId="0" applyNumberFormat="1" applyFont="1" applyFill="1" applyBorder="1" applyAlignment="1" applyProtection="1">
      <alignment horizontal="left" vertical="center" wrapText="1"/>
      <protection locked="0"/>
    </xf>
    <xf numFmtId="4" fontId="37" fillId="53" borderId="22" xfId="112" applyNumberFormat="1" applyFont="1" applyFill="1" applyBorder="1" applyAlignment="1" applyProtection="1">
      <alignment horizontal="right" vertical="center"/>
      <protection locked="0"/>
    </xf>
    <xf numFmtId="4" fontId="37" fillId="53" borderId="20" xfId="112" applyNumberFormat="1" applyFont="1" applyFill="1" applyBorder="1" applyAlignment="1" applyProtection="1">
      <alignment horizontal="right" vertical="center"/>
      <protection locked="0"/>
    </xf>
    <xf numFmtId="49" fontId="32" fillId="53" borderId="0" xfId="0" applyNumberFormat="1" applyFont="1" applyFill="1" applyBorder="1" applyAlignment="1" applyProtection="1">
      <alignment horizontal="center" vertical="center" wrapText="1"/>
      <protection locked="0"/>
    </xf>
    <xf numFmtId="4" fontId="33" fillId="53" borderId="0" xfId="112" applyNumberFormat="1" applyFont="1" applyFill="1" applyBorder="1" applyAlignment="1" applyProtection="1">
      <alignment horizontal="right" vertical="center"/>
      <protection locked="0"/>
    </xf>
    <xf numFmtId="4" fontId="33" fillId="53" borderId="20" xfId="112" applyNumberFormat="1" applyFont="1" applyFill="1" applyBorder="1" applyAlignment="1" applyProtection="1">
      <alignment horizontal="right" vertical="center"/>
      <protection locked="0"/>
    </xf>
    <xf numFmtId="49" fontId="27" fillId="53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53" borderId="0" xfId="0" applyNumberFormat="1" applyFont="1" applyFill="1" applyAlignment="1" applyProtection="1">
      <alignment/>
      <protection locked="0"/>
    </xf>
    <xf numFmtId="0" fontId="5" fillId="53" borderId="0" xfId="0" applyFont="1" applyFill="1" applyAlignment="1" applyProtection="1">
      <alignment/>
      <protection locked="0"/>
    </xf>
    <xf numFmtId="49" fontId="32" fillId="53" borderId="20" xfId="0" applyNumberFormat="1" applyFont="1" applyFill="1" applyBorder="1" applyAlignment="1" applyProtection="1">
      <alignment horizontal="left" vertical="center" wrapText="1"/>
      <protection locked="0"/>
    </xf>
    <xf numFmtId="49" fontId="32" fillId="53" borderId="0" xfId="0" applyNumberFormat="1" applyFont="1" applyFill="1" applyBorder="1" applyAlignment="1" applyProtection="1">
      <alignment horizontal="left" vertical="center" wrapText="1"/>
      <protection locked="0"/>
    </xf>
    <xf numFmtId="4" fontId="37" fillId="53" borderId="0" xfId="112" applyNumberFormat="1" applyFont="1" applyFill="1" applyBorder="1" applyAlignment="1" applyProtection="1">
      <alignment horizontal="right" vertical="center"/>
      <protection locked="0"/>
    </xf>
    <xf numFmtId="4" fontId="34" fillId="53" borderId="0" xfId="112" applyNumberFormat="1" applyFont="1" applyFill="1" applyBorder="1" applyAlignment="1" applyProtection="1">
      <alignment horizontal="right" vertical="center"/>
      <protection locked="0"/>
    </xf>
    <xf numFmtId="4" fontId="34" fillId="0" borderId="0" xfId="112" applyNumberFormat="1" applyFont="1" applyFill="1" applyBorder="1" applyAlignment="1" applyProtection="1">
      <alignment horizontal="right" vertical="center"/>
      <protection locked="0"/>
    </xf>
    <xf numFmtId="4" fontId="42" fillId="53" borderId="0" xfId="112" applyNumberFormat="1" applyFont="1" applyFill="1" applyBorder="1" applyAlignment="1" applyProtection="1">
      <alignment horizontal="left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53" borderId="0" xfId="0" applyFont="1" applyFill="1" applyAlignment="1" applyProtection="1">
      <alignment/>
      <protection locked="0"/>
    </xf>
    <xf numFmtId="4" fontId="33" fillId="0" borderId="18" xfId="112" applyNumberFormat="1" applyFont="1" applyFill="1" applyBorder="1" applyAlignment="1" applyProtection="1">
      <alignment horizontal="right" vertical="center"/>
      <protection locked="0"/>
    </xf>
    <xf numFmtId="4" fontId="43" fillId="53" borderId="18" xfId="112" applyNumberFormat="1" applyFont="1" applyFill="1" applyBorder="1" applyAlignment="1" applyProtection="1">
      <alignment horizontal="right" vertical="center"/>
      <protection locked="0"/>
    </xf>
    <xf numFmtId="49" fontId="44" fillId="53" borderId="18" xfId="0" applyNumberFormat="1" applyFont="1" applyFill="1" applyBorder="1" applyAlignment="1">
      <alignment horizontal="center" vertical="center" wrapText="1"/>
    </xf>
    <xf numFmtId="0" fontId="44" fillId="53" borderId="18" xfId="0" applyFont="1" applyFill="1" applyBorder="1" applyAlignment="1">
      <alignment horizontal="center" vertical="center" wrapText="1"/>
    </xf>
    <xf numFmtId="0" fontId="44" fillId="53" borderId="18" xfId="0" applyFont="1" applyFill="1" applyBorder="1" applyAlignment="1">
      <alignment vertical="center" wrapText="1"/>
    </xf>
    <xf numFmtId="4" fontId="45" fillId="53" borderId="18" xfId="112" applyNumberFormat="1" applyFont="1" applyFill="1" applyBorder="1" applyAlignment="1" applyProtection="1">
      <alignment horizontal="right" vertical="center"/>
      <protection locked="0"/>
    </xf>
    <xf numFmtId="0" fontId="32" fillId="53" borderId="20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53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53" borderId="20" xfId="0" applyFont="1" applyFill="1" applyBorder="1" applyAlignment="1" applyProtection="1">
      <alignment horizontal="left" vertical="center" wrapText="1"/>
      <protection locked="0"/>
    </xf>
    <xf numFmtId="0" fontId="27" fillId="53" borderId="20" xfId="0" applyFont="1" applyFill="1" applyBorder="1" applyAlignment="1" applyProtection="1">
      <alignment horizontal="center" vertical="center" wrapText="1"/>
      <protection locked="0"/>
    </xf>
    <xf numFmtId="0" fontId="27" fillId="53" borderId="20" xfId="0" applyFont="1" applyFill="1" applyBorder="1" applyAlignment="1" applyProtection="1">
      <alignment horizontal="left" vertical="center" wrapText="1"/>
      <protection locked="0"/>
    </xf>
    <xf numFmtId="0" fontId="5" fillId="53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53" borderId="18" xfId="0" applyNumberFormat="1" applyFont="1" applyFill="1" applyBorder="1" applyAlignment="1" applyProtection="1">
      <alignment horizontal="center" vertical="center" wrapText="1"/>
      <protection locked="0"/>
    </xf>
    <xf numFmtId="0" fontId="36" fillId="53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53" borderId="0" xfId="0" applyNumberFormat="1" applyFont="1" applyFill="1" applyBorder="1" applyAlignment="1" applyProtection="1">
      <alignment horizontal="left" wrapText="1"/>
      <protection locked="0"/>
    </xf>
    <xf numFmtId="0" fontId="41" fillId="0" borderId="0" xfId="0" applyNumberFormat="1" applyFont="1" applyFill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 vertical="center" wrapText="1"/>
    </xf>
    <xf numFmtId="0" fontId="4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3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42" fillId="53" borderId="0" xfId="112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left" vertical="center"/>
    </xf>
    <xf numFmtId="0" fontId="0" fillId="53" borderId="0" xfId="0" applyNumberFormat="1" applyFont="1" applyFill="1" applyBorder="1" applyAlignment="1" applyProtection="1">
      <alignment horizontal="left" vertical="center" wrapText="1"/>
      <protection locked="0"/>
    </xf>
    <xf numFmtId="49" fontId="27" fillId="5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</cellXfs>
  <cellStyles count="12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Добре" xfId="88"/>
    <cellStyle name="Заголовок 1" xfId="89"/>
    <cellStyle name="Заголовок 2" xfId="90"/>
    <cellStyle name="Заголовок 3" xfId="91"/>
    <cellStyle name="Заголовок 4" xfId="92"/>
    <cellStyle name="Звичайний 10" xfId="93"/>
    <cellStyle name="Звичайний 11" xfId="94"/>
    <cellStyle name="Звичайний 12" xfId="95"/>
    <cellStyle name="Звичайний 13" xfId="96"/>
    <cellStyle name="Звичайний 14" xfId="97"/>
    <cellStyle name="Звичайний 15" xfId="98"/>
    <cellStyle name="Звичайний 16" xfId="99"/>
    <cellStyle name="Звичайний 17" xfId="100"/>
    <cellStyle name="Звичайний 18" xfId="101"/>
    <cellStyle name="Звичайний 19" xfId="102"/>
    <cellStyle name="Звичайний 2" xfId="103"/>
    <cellStyle name="Звичайний 20" xfId="104"/>
    <cellStyle name="Звичайний 3" xfId="105"/>
    <cellStyle name="Звичайний 4" xfId="106"/>
    <cellStyle name="Звичайний 5" xfId="107"/>
    <cellStyle name="Звичайний 6" xfId="108"/>
    <cellStyle name="Звичайний 7" xfId="109"/>
    <cellStyle name="Звичайний 8" xfId="110"/>
    <cellStyle name="Звичайний 9" xfId="111"/>
    <cellStyle name="Звичайний_Додаток _ 3 зм_ни 4575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Обычный 2" xfId="118"/>
    <cellStyle name="Followed Hyperlink" xfId="119"/>
    <cellStyle name="Підсумок" xfId="120"/>
    <cellStyle name="Плохой" xfId="121"/>
    <cellStyle name="Поганий" xfId="122"/>
    <cellStyle name="Пояснение" xfId="123"/>
    <cellStyle name="Примечание" xfId="124"/>
    <cellStyle name="Примітка" xfId="125"/>
    <cellStyle name="Percent" xfId="126"/>
    <cellStyle name="Результат" xfId="127"/>
    <cellStyle name="Связанная ячейка" xfId="128"/>
    <cellStyle name="Середній" xfId="129"/>
    <cellStyle name="Стиль 1" xfId="130"/>
    <cellStyle name="Текст пояснення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showGridLines="0" showZeros="0" tabSelected="1" view="pageBreakPreview" zoomScale="73" zoomScaleNormal="50" zoomScaleSheetLayoutView="73" zoomScalePageLayoutView="0" workbookViewId="0" topLeftCell="B1">
      <pane xSplit="4" ySplit="11" topLeftCell="F116" activePane="bottomRight" state="frozen"/>
      <selection pane="topLeft" activeCell="B1" sqref="B1"/>
      <selection pane="topRight" activeCell="F1" sqref="F1"/>
      <selection pane="bottomLeft" activeCell="B12" sqref="B12"/>
      <selection pane="bottomRight" activeCell="M1" sqref="M1:R1"/>
    </sheetView>
  </sheetViews>
  <sheetFormatPr defaultColWidth="9.16015625" defaultRowHeight="12.75"/>
  <cols>
    <col min="1" max="1" width="3.83203125" style="1" hidden="1" customWidth="1"/>
    <col min="2" max="2" width="12.83203125" style="2" customWidth="1"/>
    <col min="3" max="3" width="11.66015625" style="2" customWidth="1"/>
    <col min="4" max="4" width="12.66015625" style="2" customWidth="1"/>
    <col min="5" max="5" width="49.83203125" style="1" customWidth="1"/>
    <col min="6" max="6" width="20.5" style="1" customWidth="1"/>
    <col min="7" max="7" width="19.83203125" style="1" customWidth="1"/>
    <col min="8" max="8" width="20.66015625" style="1" customWidth="1"/>
    <col min="9" max="9" width="18.66015625" style="1" customWidth="1"/>
    <col min="10" max="10" width="15.83203125" style="1" customWidth="1"/>
    <col min="11" max="11" width="18" style="1" customWidth="1"/>
    <col min="12" max="12" width="17.5" style="1" customWidth="1"/>
    <col min="13" max="13" width="16.16015625" style="1" customWidth="1"/>
    <col min="14" max="14" width="14.66015625" style="1" customWidth="1"/>
    <col min="15" max="15" width="13.5" style="1" customWidth="1"/>
    <col min="16" max="16" width="18" style="1" customWidth="1"/>
    <col min="17" max="17" width="19.5" style="1" customWidth="1"/>
    <col min="18" max="19" width="0" style="3" hidden="1" customWidth="1"/>
    <col min="20" max="16384" width="9.16015625" style="3" customWidth="1"/>
  </cols>
  <sheetData>
    <row r="1" spans="6:18" ht="70.5" customHeight="1">
      <c r="F1" s="4"/>
      <c r="G1" s="4"/>
      <c r="H1" s="4"/>
      <c r="I1" s="4"/>
      <c r="J1" s="4"/>
      <c r="K1" s="4"/>
      <c r="L1" s="4"/>
      <c r="M1" s="106" t="s">
        <v>221</v>
      </c>
      <c r="N1" s="107"/>
      <c r="O1" s="107"/>
      <c r="P1" s="107"/>
      <c r="Q1" s="107"/>
      <c r="R1" s="107"/>
    </row>
    <row r="2" spans="2:17" ht="75" customHeight="1">
      <c r="B2" s="108" t="s">
        <v>220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2:17" ht="12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17" ht="18" customHeight="1">
      <c r="B4" s="110" t="s">
        <v>213</v>
      </c>
      <c r="C4" s="110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2:17" ht="17.25" customHeight="1">
      <c r="B5" s="109" t="s">
        <v>87</v>
      </c>
      <c r="C5" s="109"/>
      <c r="D5" s="56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13.5" customHeight="1">
      <c r="B6" s="5"/>
      <c r="C6" s="6"/>
      <c r="D6" s="6"/>
      <c r="E6" s="7"/>
      <c r="F6" s="7"/>
      <c r="G6" s="7"/>
      <c r="H6" s="8"/>
      <c r="I6" s="7"/>
      <c r="J6" s="7"/>
      <c r="K6" s="9"/>
      <c r="L6" s="9"/>
      <c r="M6" s="10"/>
      <c r="N6" s="10"/>
      <c r="O6" s="10"/>
      <c r="P6" s="10"/>
      <c r="Q6" s="87" t="s">
        <v>88</v>
      </c>
    </row>
    <row r="7" spans="1:17" s="12" customFormat="1" ht="21.75" customHeight="1">
      <c r="A7" s="11"/>
      <c r="B7" s="104" t="s">
        <v>89</v>
      </c>
      <c r="C7" s="104" t="s">
        <v>90</v>
      </c>
      <c r="D7" s="104" t="s">
        <v>80</v>
      </c>
      <c r="E7" s="102" t="s">
        <v>86</v>
      </c>
      <c r="F7" s="103" t="s">
        <v>0</v>
      </c>
      <c r="G7" s="103"/>
      <c r="H7" s="103"/>
      <c r="I7" s="103"/>
      <c r="J7" s="103"/>
      <c r="K7" s="103" t="s">
        <v>1</v>
      </c>
      <c r="L7" s="103"/>
      <c r="M7" s="103"/>
      <c r="N7" s="103"/>
      <c r="O7" s="103"/>
      <c r="P7" s="103"/>
      <c r="Q7" s="103" t="s">
        <v>2</v>
      </c>
    </row>
    <row r="8" spans="1:17" s="12" customFormat="1" ht="16.5" customHeight="1">
      <c r="A8" s="13"/>
      <c r="B8" s="104"/>
      <c r="C8" s="104"/>
      <c r="D8" s="104"/>
      <c r="E8" s="102"/>
      <c r="F8" s="102" t="s">
        <v>83</v>
      </c>
      <c r="G8" s="102" t="s">
        <v>3</v>
      </c>
      <c r="H8" s="102" t="s">
        <v>4</v>
      </c>
      <c r="I8" s="102"/>
      <c r="J8" s="102" t="s">
        <v>5</v>
      </c>
      <c r="K8" s="102" t="s">
        <v>83</v>
      </c>
      <c r="L8" s="102" t="s">
        <v>84</v>
      </c>
      <c r="M8" s="102" t="s">
        <v>3</v>
      </c>
      <c r="N8" s="102" t="s">
        <v>4</v>
      </c>
      <c r="O8" s="102"/>
      <c r="P8" s="102" t="s">
        <v>5</v>
      </c>
      <c r="Q8" s="103"/>
    </row>
    <row r="9" spans="1:17" s="12" customFormat="1" ht="20.25" customHeight="1">
      <c r="A9" s="14"/>
      <c r="B9" s="104"/>
      <c r="C9" s="104"/>
      <c r="D9" s="104"/>
      <c r="E9" s="102"/>
      <c r="F9" s="102"/>
      <c r="G9" s="102"/>
      <c r="H9" s="102" t="s">
        <v>6</v>
      </c>
      <c r="I9" s="102" t="s">
        <v>7</v>
      </c>
      <c r="J9" s="102"/>
      <c r="K9" s="102"/>
      <c r="L9" s="102"/>
      <c r="M9" s="102"/>
      <c r="N9" s="102" t="s">
        <v>6</v>
      </c>
      <c r="O9" s="102" t="s">
        <v>7</v>
      </c>
      <c r="P9" s="102"/>
      <c r="Q9" s="103"/>
    </row>
    <row r="10" spans="1:17" s="12" customFormat="1" ht="40.5" customHeight="1">
      <c r="A10" s="15"/>
      <c r="B10" s="104"/>
      <c r="C10" s="104"/>
      <c r="D10" s="104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</row>
    <row r="11" spans="1:17" s="12" customFormat="1" ht="16.5" customHeight="1">
      <c r="A11" s="15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58">
        <v>6</v>
      </c>
      <c r="H11" s="58">
        <v>7</v>
      </c>
      <c r="I11" s="58">
        <v>8</v>
      </c>
      <c r="J11" s="58">
        <v>9</v>
      </c>
      <c r="K11" s="58">
        <v>10</v>
      </c>
      <c r="L11" s="58">
        <v>11</v>
      </c>
      <c r="M11" s="58">
        <v>12</v>
      </c>
      <c r="N11" s="58">
        <v>13</v>
      </c>
      <c r="O11" s="58">
        <v>14</v>
      </c>
      <c r="P11" s="58">
        <v>15</v>
      </c>
      <c r="Q11" s="58">
        <v>16</v>
      </c>
    </row>
    <row r="12" spans="1:17" s="17" customFormat="1" ht="15">
      <c r="A12" s="16"/>
      <c r="B12" s="26" t="s">
        <v>10</v>
      </c>
      <c r="C12" s="26"/>
      <c r="D12" s="26"/>
      <c r="E12" s="39" t="s">
        <v>136</v>
      </c>
      <c r="F12" s="41">
        <f>F13</f>
        <v>1019278.29</v>
      </c>
      <c r="G12" s="41">
        <f aca="true" t="shared" si="0" ref="G12:P12">G13</f>
        <v>1019278.29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254603</v>
      </c>
      <c r="L12" s="41">
        <f t="shared" si="0"/>
        <v>254603</v>
      </c>
      <c r="M12" s="41">
        <f t="shared" si="0"/>
        <v>0</v>
      </c>
      <c r="N12" s="41">
        <f t="shared" si="0"/>
        <v>0</v>
      </c>
      <c r="O12" s="41">
        <f t="shared" si="0"/>
        <v>0</v>
      </c>
      <c r="P12" s="41">
        <f t="shared" si="0"/>
        <v>254603</v>
      </c>
      <c r="Q12" s="41">
        <f aca="true" t="shared" si="1" ref="Q12:Q101">F12+K12</f>
        <v>1273881.29</v>
      </c>
    </row>
    <row r="13" spans="1:17" s="12" customFormat="1" ht="15">
      <c r="A13" s="18"/>
      <c r="B13" s="26" t="s">
        <v>8</v>
      </c>
      <c r="C13" s="26"/>
      <c r="D13" s="26"/>
      <c r="E13" s="39" t="s">
        <v>136</v>
      </c>
      <c r="F13" s="41">
        <f>F14+F15+F16+F19+F20+F17</f>
        <v>1019278.29</v>
      </c>
      <c r="G13" s="41">
        <f aca="true" t="shared" si="2" ref="G13:P13">G14+G15+G16+G19+G20+G17</f>
        <v>1019278.29</v>
      </c>
      <c r="H13" s="41">
        <f t="shared" si="2"/>
        <v>0</v>
      </c>
      <c r="I13" s="41">
        <f t="shared" si="2"/>
        <v>0</v>
      </c>
      <c r="J13" s="41">
        <f t="shared" si="2"/>
        <v>0</v>
      </c>
      <c r="K13" s="41">
        <f t="shared" si="2"/>
        <v>254603</v>
      </c>
      <c r="L13" s="41">
        <f t="shared" si="2"/>
        <v>254603</v>
      </c>
      <c r="M13" s="41">
        <f t="shared" si="2"/>
        <v>0</v>
      </c>
      <c r="N13" s="41">
        <f t="shared" si="2"/>
        <v>0</v>
      </c>
      <c r="O13" s="41">
        <f t="shared" si="2"/>
        <v>0</v>
      </c>
      <c r="P13" s="41">
        <f t="shared" si="2"/>
        <v>254603</v>
      </c>
      <c r="Q13" s="41">
        <f t="shared" si="1"/>
        <v>1273881.29</v>
      </c>
    </row>
    <row r="14" spans="1:17" s="12" customFormat="1" ht="94.5" customHeight="1">
      <c r="A14" s="18"/>
      <c r="B14" s="30" t="s">
        <v>38</v>
      </c>
      <c r="C14" s="30" t="s">
        <v>39</v>
      </c>
      <c r="D14" s="30" t="s">
        <v>9</v>
      </c>
      <c r="E14" s="49" t="s">
        <v>40</v>
      </c>
      <c r="F14" s="42">
        <v>757183.35</v>
      </c>
      <c r="G14" s="42">
        <v>757183.35</v>
      </c>
      <c r="H14" s="42"/>
      <c r="I14" s="43"/>
      <c r="J14" s="42"/>
      <c r="K14" s="42">
        <v>254603</v>
      </c>
      <c r="L14" s="42">
        <v>254603</v>
      </c>
      <c r="M14" s="42"/>
      <c r="N14" s="42"/>
      <c r="O14" s="42"/>
      <c r="P14" s="42">
        <v>254603</v>
      </c>
      <c r="Q14" s="41">
        <f t="shared" si="1"/>
        <v>1011786.35</v>
      </c>
    </row>
    <row r="15" spans="1:17" s="12" customFormat="1" ht="15">
      <c r="A15" s="18"/>
      <c r="B15" s="30" t="s">
        <v>179</v>
      </c>
      <c r="C15" s="30" t="s">
        <v>28</v>
      </c>
      <c r="D15" s="30" t="s">
        <v>11</v>
      </c>
      <c r="E15" s="49" t="s">
        <v>180</v>
      </c>
      <c r="F15" s="42">
        <v>164094.94</v>
      </c>
      <c r="G15" s="42">
        <v>164094.94</v>
      </c>
      <c r="H15" s="42"/>
      <c r="I15" s="43"/>
      <c r="J15" s="42"/>
      <c r="K15" s="42"/>
      <c r="L15" s="42"/>
      <c r="M15" s="42"/>
      <c r="N15" s="42"/>
      <c r="O15" s="42"/>
      <c r="P15" s="42"/>
      <c r="Q15" s="41">
        <f t="shared" si="1"/>
        <v>164094.94</v>
      </c>
    </row>
    <row r="16" spans="1:17" s="21" customFormat="1" ht="15">
      <c r="A16" s="20"/>
      <c r="B16" s="30" t="s">
        <v>216</v>
      </c>
      <c r="C16" s="29">
        <v>7130</v>
      </c>
      <c r="D16" s="30" t="s">
        <v>119</v>
      </c>
      <c r="E16" s="38" t="s">
        <v>120</v>
      </c>
      <c r="F16" s="42">
        <v>98000</v>
      </c>
      <c r="G16" s="42">
        <v>98000</v>
      </c>
      <c r="H16" s="42"/>
      <c r="I16" s="42"/>
      <c r="J16" s="42"/>
      <c r="K16" s="42"/>
      <c r="L16" s="42"/>
      <c r="M16" s="42"/>
      <c r="N16" s="42"/>
      <c r="O16" s="42"/>
      <c r="P16" s="42"/>
      <c r="Q16" s="41">
        <f t="shared" si="1"/>
        <v>98000</v>
      </c>
    </row>
    <row r="17" spans="1:17" s="21" customFormat="1" ht="15" hidden="1">
      <c r="A17" s="20"/>
      <c r="B17" s="30" t="s">
        <v>172</v>
      </c>
      <c r="C17" s="29">
        <v>7360</v>
      </c>
      <c r="D17" s="30"/>
      <c r="E17" s="38" t="s">
        <v>175</v>
      </c>
      <c r="F17" s="54">
        <f>F18</f>
        <v>0</v>
      </c>
      <c r="G17" s="54">
        <f aca="true" t="shared" si="3" ref="G17:P17">G18</f>
        <v>0</v>
      </c>
      <c r="H17" s="54">
        <f t="shared" si="3"/>
        <v>0</v>
      </c>
      <c r="I17" s="54">
        <f t="shared" si="3"/>
        <v>0</v>
      </c>
      <c r="J17" s="54">
        <f t="shared" si="3"/>
        <v>0</v>
      </c>
      <c r="K17" s="54">
        <f t="shared" si="3"/>
        <v>0</v>
      </c>
      <c r="L17" s="54">
        <f t="shared" si="3"/>
        <v>0</v>
      </c>
      <c r="M17" s="54">
        <f t="shared" si="3"/>
        <v>0</v>
      </c>
      <c r="N17" s="54">
        <f t="shared" si="3"/>
        <v>0</v>
      </c>
      <c r="O17" s="54">
        <f t="shared" si="3"/>
        <v>0</v>
      </c>
      <c r="P17" s="54">
        <f t="shared" si="3"/>
        <v>0</v>
      </c>
      <c r="Q17" s="41">
        <f t="shared" si="1"/>
        <v>0</v>
      </c>
    </row>
    <row r="18" spans="1:17" s="21" customFormat="1" ht="46.5" hidden="1">
      <c r="A18" s="20"/>
      <c r="B18" s="32" t="s">
        <v>173</v>
      </c>
      <c r="C18" s="31">
        <v>7363</v>
      </c>
      <c r="D18" s="32" t="s">
        <v>76</v>
      </c>
      <c r="E18" s="50" t="s">
        <v>174</v>
      </c>
      <c r="F18" s="54"/>
      <c r="G18" s="54"/>
      <c r="H18" s="42"/>
      <c r="I18" s="42"/>
      <c r="J18" s="42"/>
      <c r="K18" s="42"/>
      <c r="L18" s="42"/>
      <c r="M18" s="42"/>
      <c r="N18" s="42"/>
      <c r="O18" s="42"/>
      <c r="P18" s="42"/>
      <c r="Q18" s="41">
        <f t="shared" si="1"/>
        <v>0</v>
      </c>
    </row>
    <row r="19" spans="1:17" s="21" customFormat="1" ht="30.75" hidden="1">
      <c r="A19" s="20"/>
      <c r="B19" s="30" t="s">
        <v>74</v>
      </c>
      <c r="C19" s="30" t="s">
        <v>75</v>
      </c>
      <c r="D19" s="30" t="s">
        <v>76</v>
      </c>
      <c r="E19" s="38" t="s">
        <v>77</v>
      </c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41">
        <f t="shared" si="1"/>
        <v>0</v>
      </c>
    </row>
    <row r="20" spans="1:17" s="21" customFormat="1" ht="15" hidden="1">
      <c r="A20" s="20"/>
      <c r="B20" s="30" t="s">
        <v>181</v>
      </c>
      <c r="C20" s="29">
        <v>8400</v>
      </c>
      <c r="D20" s="32"/>
      <c r="E20" s="38" t="s">
        <v>182</v>
      </c>
      <c r="F20" s="42">
        <f>F21</f>
        <v>0</v>
      </c>
      <c r="G20" s="42">
        <f aca="true" t="shared" si="4" ref="G20:P20">G21</f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1">
        <f t="shared" si="1"/>
        <v>0</v>
      </c>
    </row>
    <row r="21" spans="1:17" s="21" customFormat="1" ht="30.75" hidden="1">
      <c r="A21" s="20"/>
      <c r="B21" s="30" t="s">
        <v>183</v>
      </c>
      <c r="C21" s="31">
        <v>8410</v>
      </c>
      <c r="D21" s="32" t="s">
        <v>184</v>
      </c>
      <c r="E21" s="50" t="s">
        <v>185</v>
      </c>
      <c r="F21" s="54"/>
      <c r="G21" s="54"/>
      <c r="H21" s="42"/>
      <c r="I21" s="42"/>
      <c r="J21" s="42"/>
      <c r="K21" s="42"/>
      <c r="L21" s="42"/>
      <c r="M21" s="42"/>
      <c r="N21" s="42"/>
      <c r="O21" s="42"/>
      <c r="P21" s="42"/>
      <c r="Q21" s="41">
        <f t="shared" si="1"/>
        <v>0</v>
      </c>
    </row>
    <row r="22" spans="1:17" s="12" customFormat="1" ht="15">
      <c r="A22" s="18"/>
      <c r="B22" s="26" t="s">
        <v>34</v>
      </c>
      <c r="C22" s="29"/>
      <c r="D22" s="30"/>
      <c r="E22" s="39" t="s">
        <v>144</v>
      </c>
      <c r="F22" s="41">
        <f aca="true" t="shared" si="5" ref="F22:P22">F23</f>
        <v>2241538</v>
      </c>
      <c r="G22" s="41">
        <f t="shared" si="5"/>
        <v>2241538</v>
      </c>
      <c r="H22" s="41">
        <f t="shared" si="5"/>
        <v>1561394</v>
      </c>
      <c r="I22" s="41">
        <f t="shared" si="5"/>
        <v>0</v>
      </c>
      <c r="J22" s="41">
        <f t="shared" si="5"/>
        <v>0</v>
      </c>
      <c r="K22" s="41">
        <f t="shared" si="5"/>
        <v>491778</v>
      </c>
      <c r="L22" s="41">
        <f t="shared" si="5"/>
        <v>491778</v>
      </c>
      <c r="M22" s="41">
        <f t="shared" si="5"/>
        <v>0</v>
      </c>
      <c r="N22" s="41">
        <f t="shared" si="5"/>
        <v>0</v>
      </c>
      <c r="O22" s="41">
        <f t="shared" si="5"/>
        <v>0</v>
      </c>
      <c r="P22" s="41">
        <f t="shared" si="5"/>
        <v>491778</v>
      </c>
      <c r="Q22" s="41">
        <f t="shared" si="1"/>
        <v>2733316</v>
      </c>
    </row>
    <row r="23" spans="1:17" s="12" customFormat="1" ht="15">
      <c r="A23" s="18"/>
      <c r="B23" s="26" t="s">
        <v>35</v>
      </c>
      <c r="C23" s="29"/>
      <c r="D23" s="30"/>
      <c r="E23" s="39" t="s">
        <v>144</v>
      </c>
      <c r="F23" s="41">
        <f aca="true" t="shared" si="6" ref="F23:P23">F25+F26+F28+F30+F31+F34+F37+F41+F24+F38</f>
        <v>2241538</v>
      </c>
      <c r="G23" s="41">
        <f t="shared" si="6"/>
        <v>2241538</v>
      </c>
      <c r="H23" s="41">
        <f t="shared" si="6"/>
        <v>1561394</v>
      </c>
      <c r="I23" s="41">
        <f t="shared" si="6"/>
        <v>0</v>
      </c>
      <c r="J23" s="41">
        <f t="shared" si="6"/>
        <v>0</v>
      </c>
      <c r="K23" s="41">
        <f t="shared" si="6"/>
        <v>491778</v>
      </c>
      <c r="L23" s="41">
        <f t="shared" si="6"/>
        <v>491778</v>
      </c>
      <c r="M23" s="41">
        <f t="shared" si="6"/>
        <v>0</v>
      </c>
      <c r="N23" s="41">
        <f t="shared" si="6"/>
        <v>0</v>
      </c>
      <c r="O23" s="41">
        <f t="shared" si="6"/>
        <v>0</v>
      </c>
      <c r="P23" s="41">
        <f t="shared" si="6"/>
        <v>491778</v>
      </c>
      <c r="Q23" s="41">
        <f t="shared" si="1"/>
        <v>2733316</v>
      </c>
    </row>
    <row r="24" spans="1:17" s="12" customFormat="1" ht="46.5" hidden="1">
      <c r="A24" s="18"/>
      <c r="B24" s="30" t="s">
        <v>165</v>
      </c>
      <c r="C24" s="30" t="s">
        <v>91</v>
      </c>
      <c r="D24" s="30" t="s">
        <v>9</v>
      </c>
      <c r="E24" s="49" t="s">
        <v>92</v>
      </c>
      <c r="F24" s="42"/>
      <c r="G24" s="42"/>
      <c r="H24" s="42"/>
      <c r="I24" s="42"/>
      <c r="J24" s="41"/>
      <c r="K24" s="41"/>
      <c r="L24" s="41"/>
      <c r="M24" s="41"/>
      <c r="N24" s="41"/>
      <c r="O24" s="41"/>
      <c r="P24" s="41"/>
      <c r="Q24" s="41">
        <f t="shared" si="1"/>
        <v>0</v>
      </c>
    </row>
    <row r="25" spans="1:17" s="21" customFormat="1" ht="18.75" customHeight="1">
      <c r="A25" s="20"/>
      <c r="B25" s="30" t="s">
        <v>42</v>
      </c>
      <c r="C25" s="29">
        <v>1010</v>
      </c>
      <c r="D25" s="30" t="s">
        <v>12</v>
      </c>
      <c r="E25" s="38" t="s">
        <v>41</v>
      </c>
      <c r="F25" s="42">
        <v>21408</v>
      </c>
      <c r="G25" s="42">
        <v>21408</v>
      </c>
      <c r="H25" s="43"/>
      <c r="I25" s="43"/>
      <c r="J25" s="42"/>
      <c r="K25" s="42">
        <v>282400</v>
      </c>
      <c r="L25" s="42">
        <v>282400</v>
      </c>
      <c r="M25" s="42"/>
      <c r="N25" s="42"/>
      <c r="O25" s="42"/>
      <c r="P25" s="42">
        <v>282400</v>
      </c>
      <c r="Q25" s="41">
        <f t="shared" si="1"/>
        <v>303808</v>
      </c>
    </row>
    <row r="26" spans="1:17" s="21" customFormat="1" ht="33" customHeight="1">
      <c r="A26" s="20"/>
      <c r="B26" s="30" t="s">
        <v>43</v>
      </c>
      <c r="C26" s="29">
        <v>1020</v>
      </c>
      <c r="D26" s="30"/>
      <c r="E26" s="38" t="s">
        <v>93</v>
      </c>
      <c r="F26" s="42">
        <f>F27</f>
        <v>285024</v>
      </c>
      <c r="G26" s="42">
        <f aca="true" t="shared" si="7" ref="G26:P26">G27</f>
        <v>285024</v>
      </c>
      <c r="H26" s="42">
        <f t="shared" si="7"/>
        <v>0</v>
      </c>
      <c r="I26" s="42">
        <f t="shared" si="7"/>
        <v>0</v>
      </c>
      <c r="J26" s="42">
        <f t="shared" si="7"/>
        <v>0</v>
      </c>
      <c r="K26" s="42">
        <f t="shared" si="7"/>
        <v>194310</v>
      </c>
      <c r="L26" s="42">
        <f t="shared" si="7"/>
        <v>194310</v>
      </c>
      <c r="M26" s="42">
        <f t="shared" si="7"/>
        <v>0</v>
      </c>
      <c r="N26" s="42">
        <f t="shared" si="7"/>
        <v>0</v>
      </c>
      <c r="O26" s="42">
        <f t="shared" si="7"/>
        <v>0</v>
      </c>
      <c r="P26" s="42">
        <f t="shared" si="7"/>
        <v>194310</v>
      </c>
      <c r="Q26" s="41">
        <f t="shared" si="1"/>
        <v>479334</v>
      </c>
    </row>
    <row r="27" spans="1:17" s="61" customFormat="1" ht="46.5">
      <c r="A27" s="59"/>
      <c r="B27" s="32" t="s">
        <v>94</v>
      </c>
      <c r="C27" s="31">
        <v>1021</v>
      </c>
      <c r="D27" s="32" t="s">
        <v>13</v>
      </c>
      <c r="E27" s="50" t="s">
        <v>214</v>
      </c>
      <c r="F27" s="54">
        <v>285024</v>
      </c>
      <c r="G27" s="54">
        <v>285024</v>
      </c>
      <c r="H27" s="60"/>
      <c r="I27" s="60"/>
      <c r="J27" s="54"/>
      <c r="K27" s="54">
        <v>194310</v>
      </c>
      <c r="L27" s="54">
        <v>194310</v>
      </c>
      <c r="M27" s="54"/>
      <c r="N27" s="54"/>
      <c r="O27" s="54"/>
      <c r="P27" s="54">
        <v>194310</v>
      </c>
      <c r="Q27" s="41">
        <f t="shared" si="1"/>
        <v>479334</v>
      </c>
    </row>
    <row r="28" spans="1:17" s="21" customFormat="1" ht="33" customHeight="1" hidden="1">
      <c r="A28" s="20"/>
      <c r="B28" s="30" t="s">
        <v>96</v>
      </c>
      <c r="C28" s="29">
        <v>1030</v>
      </c>
      <c r="D28" s="30"/>
      <c r="E28" s="38" t="s">
        <v>97</v>
      </c>
      <c r="F28" s="42">
        <f>F29</f>
        <v>0</v>
      </c>
      <c r="G28" s="42">
        <f>G29</f>
        <v>0</v>
      </c>
      <c r="H28" s="42">
        <f>H29</f>
        <v>0</v>
      </c>
      <c r="I28" s="42"/>
      <c r="J28" s="42"/>
      <c r="K28" s="42"/>
      <c r="L28" s="42"/>
      <c r="M28" s="42"/>
      <c r="N28" s="42"/>
      <c r="O28" s="42"/>
      <c r="P28" s="42"/>
      <c r="Q28" s="41">
        <f t="shared" si="1"/>
        <v>0</v>
      </c>
    </row>
    <row r="29" spans="1:17" s="61" customFormat="1" ht="30.75" hidden="1">
      <c r="A29" s="59"/>
      <c r="B29" s="32" t="s">
        <v>98</v>
      </c>
      <c r="C29" s="31">
        <v>1031</v>
      </c>
      <c r="D29" s="32" t="s">
        <v>13</v>
      </c>
      <c r="E29" s="50" t="s">
        <v>95</v>
      </c>
      <c r="F29" s="54"/>
      <c r="G29" s="54"/>
      <c r="H29" s="60"/>
      <c r="I29" s="60"/>
      <c r="J29" s="54"/>
      <c r="K29" s="54"/>
      <c r="L29" s="54"/>
      <c r="M29" s="54"/>
      <c r="N29" s="54"/>
      <c r="O29" s="54"/>
      <c r="P29" s="54"/>
      <c r="Q29" s="41">
        <f t="shared" si="1"/>
        <v>0</v>
      </c>
    </row>
    <row r="30" spans="1:17" s="21" customFormat="1" ht="46.5" hidden="1">
      <c r="A30" s="20"/>
      <c r="B30" s="30" t="s">
        <v>99</v>
      </c>
      <c r="C30" s="29">
        <v>1070</v>
      </c>
      <c r="D30" s="30" t="s">
        <v>14</v>
      </c>
      <c r="E30" s="38" t="s">
        <v>138</v>
      </c>
      <c r="F30" s="42"/>
      <c r="G30" s="42"/>
      <c r="H30" s="43"/>
      <c r="I30" s="43"/>
      <c r="J30" s="42"/>
      <c r="K30" s="42"/>
      <c r="L30" s="42"/>
      <c r="M30" s="42"/>
      <c r="N30" s="42"/>
      <c r="O30" s="42"/>
      <c r="P30" s="42"/>
      <c r="Q30" s="41">
        <f t="shared" si="1"/>
        <v>0</v>
      </c>
    </row>
    <row r="31" spans="1:17" s="21" customFormat="1" ht="15" hidden="1">
      <c r="A31" s="20"/>
      <c r="B31" s="30" t="s">
        <v>101</v>
      </c>
      <c r="C31" s="29">
        <v>1140</v>
      </c>
      <c r="D31" s="30"/>
      <c r="E31" s="38" t="s">
        <v>46</v>
      </c>
      <c r="F31" s="42">
        <f>F32+F33</f>
        <v>0</v>
      </c>
      <c r="G31" s="42">
        <f aca="true" t="shared" si="8" ref="G31:P31">G32+G33</f>
        <v>0</v>
      </c>
      <c r="H31" s="42">
        <f t="shared" si="8"/>
        <v>0</v>
      </c>
      <c r="I31" s="42">
        <f t="shared" si="8"/>
        <v>0</v>
      </c>
      <c r="J31" s="42">
        <f t="shared" si="8"/>
        <v>0</v>
      </c>
      <c r="K31" s="42">
        <f t="shared" si="8"/>
        <v>0</v>
      </c>
      <c r="L31" s="42">
        <f t="shared" si="8"/>
        <v>0</v>
      </c>
      <c r="M31" s="42">
        <f t="shared" si="8"/>
        <v>0</v>
      </c>
      <c r="N31" s="42">
        <f t="shared" si="8"/>
        <v>0</v>
      </c>
      <c r="O31" s="42">
        <f t="shared" si="8"/>
        <v>0</v>
      </c>
      <c r="P31" s="42">
        <f t="shared" si="8"/>
        <v>0</v>
      </c>
      <c r="Q31" s="41">
        <f t="shared" si="1"/>
        <v>0</v>
      </c>
    </row>
    <row r="32" spans="1:17" s="21" customFormat="1" ht="30.75" hidden="1">
      <c r="A32" s="20"/>
      <c r="B32" s="32" t="s">
        <v>102</v>
      </c>
      <c r="C32" s="31">
        <v>1141</v>
      </c>
      <c r="D32" s="32" t="s">
        <v>15</v>
      </c>
      <c r="E32" s="50" t="s">
        <v>66</v>
      </c>
      <c r="F32" s="54"/>
      <c r="G32" s="54"/>
      <c r="H32" s="54"/>
      <c r="I32" s="54"/>
      <c r="J32" s="42"/>
      <c r="K32" s="42"/>
      <c r="L32" s="42"/>
      <c r="M32" s="42"/>
      <c r="N32" s="42"/>
      <c r="O32" s="42"/>
      <c r="P32" s="42"/>
      <c r="Q32" s="41">
        <f t="shared" si="1"/>
        <v>0</v>
      </c>
    </row>
    <row r="33" spans="1:17" s="21" customFormat="1" ht="15" hidden="1">
      <c r="A33" s="20"/>
      <c r="B33" s="32" t="s">
        <v>103</v>
      </c>
      <c r="C33" s="31">
        <v>1142</v>
      </c>
      <c r="D33" s="32" t="s">
        <v>15</v>
      </c>
      <c r="E33" s="50" t="s">
        <v>73</v>
      </c>
      <c r="F33" s="54"/>
      <c r="G33" s="54"/>
      <c r="H33" s="54"/>
      <c r="I33" s="54"/>
      <c r="J33" s="42"/>
      <c r="K33" s="42"/>
      <c r="L33" s="42"/>
      <c r="M33" s="42"/>
      <c r="N33" s="42"/>
      <c r="O33" s="42"/>
      <c r="P33" s="42"/>
      <c r="Q33" s="41">
        <f t="shared" si="1"/>
        <v>0</v>
      </c>
    </row>
    <row r="34" spans="1:17" s="21" customFormat="1" ht="30.75">
      <c r="A34" s="20"/>
      <c r="B34" s="30" t="s">
        <v>44</v>
      </c>
      <c r="C34" s="29">
        <v>1150</v>
      </c>
      <c r="D34" s="30"/>
      <c r="E34" s="38" t="s">
        <v>85</v>
      </c>
      <c r="F34" s="42">
        <f>F35+F36</f>
        <v>1835800</v>
      </c>
      <c r="G34" s="42">
        <f aca="true" t="shared" si="9" ref="G34:P34">G35+G36</f>
        <v>1835800</v>
      </c>
      <c r="H34" s="42">
        <f t="shared" si="9"/>
        <v>1503525</v>
      </c>
      <c r="I34" s="42">
        <f t="shared" si="9"/>
        <v>0</v>
      </c>
      <c r="J34" s="42">
        <f t="shared" si="9"/>
        <v>0</v>
      </c>
      <c r="K34" s="42">
        <f t="shared" si="9"/>
        <v>0</v>
      </c>
      <c r="L34" s="42">
        <f t="shared" si="9"/>
        <v>0</v>
      </c>
      <c r="M34" s="42">
        <f t="shared" si="9"/>
        <v>0</v>
      </c>
      <c r="N34" s="42">
        <f t="shared" si="9"/>
        <v>0</v>
      </c>
      <c r="O34" s="42">
        <f t="shared" si="9"/>
        <v>0</v>
      </c>
      <c r="P34" s="42">
        <f t="shared" si="9"/>
        <v>0</v>
      </c>
      <c r="Q34" s="41">
        <f t="shared" si="1"/>
        <v>1835800</v>
      </c>
    </row>
    <row r="35" spans="1:17" s="21" customFormat="1" ht="30.75">
      <c r="A35" s="20"/>
      <c r="B35" s="32" t="s">
        <v>104</v>
      </c>
      <c r="C35" s="31">
        <v>1151</v>
      </c>
      <c r="D35" s="32" t="s">
        <v>15</v>
      </c>
      <c r="E35" s="50" t="s">
        <v>105</v>
      </c>
      <c r="F35" s="54">
        <v>1500</v>
      </c>
      <c r="G35" s="54">
        <v>1500</v>
      </c>
      <c r="H35" s="68"/>
      <c r="I35" s="54"/>
      <c r="J35" s="42"/>
      <c r="K35" s="42"/>
      <c r="L35" s="42"/>
      <c r="M35" s="42"/>
      <c r="N35" s="42"/>
      <c r="O35" s="42"/>
      <c r="P35" s="42"/>
      <c r="Q35" s="41">
        <f t="shared" si="1"/>
        <v>1500</v>
      </c>
    </row>
    <row r="36" spans="1:17" s="21" customFormat="1" ht="30.75">
      <c r="A36" s="20"/>
      <c r="B36" s="32" t="s">
        <v>106</v>
      </c>
      <c r="C36" s="31">
        <v>1152</v>
      </c>
      <c r="D36" s="32" t="s">
        <v>15</v>
      </c>
      <c r="E36" s="50" t="s">
        <v>107</v>
      </c>
      <c r="F36" s="54">
        <v>1834300</v>
      </c>
      <c r="G36" s="54">
        <v>1834300</v>
      </c>
      <c r="H36" s="54">
        <v>1503525</v>
      </c>
      <c r="I36" s="54"/>
      <c r="J36" s="42"/>
      <c r="K36" s="42"/>
      <c r="L36" s="42"/>
      <c r="M36" s="42"/>
      <c r="N36" s="42"/>
      <c r="O36" s="42"/>
      <c r="P36" s="42"/>
      <c r="Q36" s="41">
        <f t="shared" si="1"/>
        <v>1834300</v>
      </c>
    </row>
    <row r="37" spans="1:17" s="21" customFormat="1" ht="30.75">
      <c r="A37" s="20"/>
      <c r="B37" s="30" t="s">
        <v>45</v>
      </c>
      <c r="C37" s="29">
        <v>1160</v>
      </c>
      <c r="D37" s="30" t="s">
        <v>15</v>
      </c>
      <c r="E37" s="38" t="s">
        <v>108</v>
      </c>
      <c r="F37" s="42">
        <v>28706</v>
      </c>
      <c r="G37" s="42">
        <v>28706</v>
      </c>
      <c r="H37" s="43"/>
      <c r="I37" s="43"/>
      <c r="J37" s="42"/>
      <c r="K37" s="42"/>
      <c r="L37" s="42"/>
      <c r="M37" s="42"/>
      <c r="N37" s="42"/>
      <c r="O37" s="42"/>
      <c r="P37" s="42"/>
      <c r="Q37" s="41">
        <f t="shared" si="1"/>
        <v>28706</v>
      </c>
    </row>
    <row r="38" spans="1:17" s="21" customFormat="1" ht="53.25" customHeight="1" hidden="1">
      <c r="A38" s="20"/>
      <c r="B38" s="30" t="s">
        <v>193</v>
      </c>
      <c r="C38" s="29">
        <v>1170</v>
      </c>
      <c r="D38" s="30"/>
      <c r="E38" s="38" t="s">
        <v>194</v>
      </c>
      <c r="F38" s="42">
        <f aca="true" t="shared" si="10" ref="F38:P38">F39+F40</f>
        <v>0</v>
      </c>
      <c r="G38" s="42">
        <f t="shared" si="10"/>
        <v>0</v>
      </c>
      <c r="H38" s="42">
        <f t="shared" si="10"/>
        <v>0</v>
      </c>
      <c r="I38" s="42">
        <f t="shared" si="10"/>
        <v>0</v>
      </c>
      <c r="J38" s="42">
        <f t="shared" si="10"/>
        <v>0</v>
      </c>
      <c r="K38" s="42">
        <f t="shared" si="10"/>
        <v>0</v>
      </c>
      <c r="L38" s="42">
        <f t="shared" si="10"/>
        <v>0</v>
      </c>
      <c r="M38" s="42">
        <f t="shared" si="10"/>
        <v>0</v>
      </c>
      <c r="N38" s="42">
        <f t="shared" si="10"/>
        <v>0</v>
      </c>
      <c r="O38" s="42">
        <f t="shared" si="10"/>
        <v>0</v>
      </c>
      <c r="P38" s="42">
        <f t="shared" si="10"/>
        <v>0</v>
      </c>
      <c r="Q38" s="41">
        <f t="shared" si="1"/>
        <v>0</v>
      </c>
    </row>
    <row r="39" spans="1:17" s="21" customFormat="1" ht="62.25" hidden="1">
      <c r="A39" s="20"/>
      <c r="B39" s="32" t="s">
        <v>195</v>
      </c>
      <c r="C39" s="31">
        <v>1171</v>
      </c>
      <c r="D39" s="32" t="s">
        <v>15</v>
      </c>
      <c r="E39" s="50" t="s">
        <v>196</v>
      </c>
      <c r="F39" s="54"/>
      <c r="G39" s="54"/>
      <c r="H39" s="68"/>
      <c r="I39" s="54"/>
      <c r="J39" s="42"/>
      <c r="K39" s="42"/>
      <c r="L39" s="42"/>
      <c r="M39" s="42"/>
      <c r="N39" s="42"/>
      <c r="O39" s="42"/>
      <c r="P39" s="42"/>
      <c r="Q39" s="41">
        <f t="shared" si="1"/>
        <v>0</v>
      </c>
    </row>
    <row r="40" spans="1:17" s="21" customFormat="1" ht="84.75" customHeight="1" hidden="1">
      <c r="A40" s="20"/>
      <c r="B40" s="70" t="s">
        <v>197</v>
      </c>
      <c r="C40" s="95">
        <v>1172</v>
      </c>
      <c r="D40" s="70" t="s">
        <v>15</v>
      </c>
      <c r="E40" s="99" t="s">
        <v>198</v>
      </c>
      <c r="F40" s="74"/>
      <c r="G40" s="74"/>
      <c r="H40" s="74"/>
      <c r="I40" s="74"/>
      <c r="J40" s="46"/>
      <c r="K40" s="46"/>
      <c r="L40" s="46"/>
      <c r="M40" s="46"/>
      <c r="N40" s="46"/>
      <c r="O40" s="46"/>
      <c r="P40" s="46"/>
      <c r="Q40" s="77">
        <f t="shared" si="1"/>
        <v>0</v>
      </c>
    </row>
    <row r="41" spans="1:17" s="21" customFormat="1" ht="68.25" customHeight="1">
      <c r="A41" s="20"/>
      <c r="B41" s="34" t="s">
        <v>109</v>
      </c>
      <c r="C41" s="100">
        <v>1200</v>
      </c>
      <c r="D41" s="34" t="s">
        <v>15</v>
      </c>
      <c r="E41" s="101" t="s">
        <v>110</v>
      </c>
      <c r="F41" s="46">
        <v>70600</v>
      </c>
      <c r="G41" s="46">
        <v>70600</v>
      </c>
      <c r="H41" s="69">
        <v>57869</v>
      </c>
      <c r="I41" s="69"/>
      <c r="J41" s="46"/>
      <c r="K41" s="46">
        <v>15068</v>
      </c>
      <c r="L41" s="46">
        <v>15068</v>
      </c>
      <c r="M41" s="46"/>
      <c r="N41" s="46"/>
      <c r="O41" s="46"/>
      <c r="P41" s="46">
        <v>15068</v>
      </c>
      <c r="Q41" s="77">
        <f t="shared" si="1"/>
        <v>85668</v>
      </c>
    </row>
    <row r="42" spans="1:17" s="21" customFormat="1" ht="19.5" customHeight="1">
      <c r="A42" s="20"/>
      <c r="B42" s="26" t="s">
        <v>199</v>
      </c>
      <c r="C42" s="25"/>
      <c r="D42" s="26"/>
      <c r="E42" s="39" t="s">
        <v>202</v>
      </c>
      <c r="F42" s="89">
        <f>F43</f>
        <v>153300</v>
      </c>
      <c r="G42" s="89">
        <f>G43</f>
        <v>153300</v>
      </c>
      <c r="H42" s="89">
        <f>H43</f>
        <v>0</v>
      </c>
      <c r="I42" s="43"/>
      <c r="J42" s="42"/>
      <c r="K42" s="41">
        <f>K43</f>
        <v>12485772.43</v>
      </c>
      <c r="L42" s="41">
        <f>L43</f>
        <v>12485772.43</v>
      </c>
      <c r="M42" s="42"/>
      <c r="N42" s="42"/>
      <c r="O42" s="42"/>
      <c r="P42" s="41">
        <f>P43</f>
        <v>12485772.43</v>
      </c>
      <c r="Q42" s="41">
        <f t="shared" si="1"/>
        <v>12639072.43</v>
      </c>
    </row>
    <row r="43" spans="1:17" s="21" customFormat="1" ht="18.75" customHeight="1">
      <c r="A43" s="20"/>
      <c r="B43" s="26" t="s">
        <v>200</v>
      </c>
      <c r="C43" s="25"/>
      <c r="D43" s="26"/>
      <c r="E43" s="39" t="s">
        <v>202</v>
      </c>
      <c r="F43" s="41">
        <f>F44+F45+F46</f>
        <v>153300</v>
      </c>
      <c r="G43" s="41">
        <f aca="true" t="shared" si="11" ref="G43:P43">G44+G45+G46</f>
        <v>153300</v>
      </c>
      <c r="H43" s="41">
        <f t="shared" si="11"/>
        <v>0</v>
      </c>
      <c r="I43" s="41">
        <f t="shared" si="11"/>
        <v>0</v>
      </c>
      <c r="J43" s="41">
        <f t="shared" si="11"/>
        <v>0</v>
      </c>
      <c r="K43" s="41">
        <f t="shared" si="11"/>
        <v>12485772.43</v>
      </c>
      <c r="L43" s="41">
        <f t="shared" si="11"/>
        <v>12485772.43</v>
      </c>
      <c r="M43" s="41">
        <f t="shared" si="11"/>
        <v>0</v>
      </c>
      <c r="N43" s="41">
        <f t="shared" si="11"/>
        <v>0</v>
      </c>
      <c r="O43" s="41">
        <f t="shared" si="11"/>
        <v>0</v>
      </c>
      <c r="P43" s="41">
        <f t="shared" si="11"/>
        <v>12485772.43</v>
      </c>
      <c r="Q43" s="41">
        <f t="shared" si="1"/>
        <v>12639072.43</v>
      </c>
    </row>
    <row r="44" spans="1:17" s="21" customFormat="1" ht="46.5" hidden="1">
      <c r="A44" s="20"/>
      <c r="B44" s="30" t="s">
        <v>201</v>
      </c>
      <c r="C44" s="30" t="s">
        <v>91</v>
      </c>
      <c r="D44" s="30" t="s">
        <v>9</v>
      </c>
      <c r="E44" s="49" t="s">
        <v>92</v>
      </c>
      <c r="F44" s="42"/>
      <c r="G44" s="42"/>
      <c r="H44" s="43"/>
      <c r="I44" s="43"/>
      <c r="J44" s="42"/>
      <c r="K44" s="42"/>
      <c r="L44" s="42"/>
      <c r="M44" s="42"/>
      <c r="N44" s="42"/>
      <c r="O44" s="42"/>
      <c r="P44" s="42"/>
      <c r="Q44" s="41">
        <f t="shared" si="1"/>
        <v>0</v>
      </c>
    </row>
    <row r="45" spans="1:17" s="21" customFormat="1" ht="33.75" customHeight="1">
      <c r="A45" s="20"/>
      <c r="B45" s="30" t="s">
        <v>203</v>
      </c>
      <c r="C45" s="29">
        <v>2010</v>
      </c>
      <c r="D45" s="30" t="s">
        <v>19</v>
      </c>
      <c r="E45" s="38" t="s">
        <v>20</v>
      </c>
      <c r="F45" s="42"/>
      <c r="G45" s="42"/>
      <c r="H45" s="43"/>
      <c r="I45" s="43"/>
      <c r="J45" s="42"/>
      <c r="K45" s="42">
        <v>11906994.43</v>
      </c>
      <c r="L45" s="42">
        <v>11906994.43</v>
      </c>
      <c r="M45" s="42"/>
      <c r="N45" s="42"/>
      <c r="O45" s="42"/>
      <c r="P45" s="42">
        <v>11906994.43</v>
      </c>
      <c r="Q45" s="41">
        <f t="shared" si="1"/>
        <v>11906994.43</v>
      </c>
    </row>
    <row r="46" spans="1:17" s="21" customFormat="1" ht="23.25" customHeight="1">
      <c r="A46" s="20"/>
      <c r="B46" s="30" t="s">
        <v>204</v>
      </c>
      <c r="C46" s="29">
        <v>2110</v>
      </c>
      <c r="D46" s="32"/>
      <c r="E46" s="38" t="s">
        <v>78</v>
      </c>
      <c r="F46" s="42">
        <f>F48</f>
        <v>153300</v>
      </c>
      <c r="G46" s="42">
        <f aca="true" t="shared" si="12" ref="G46:P46">G48</f>
        <v>153300</v>
      </c>
      <c r="H46" s="42">
        <f t="shared" si="12"/>
        <v>0</v>
      </c>
      <c r="I46" s="42">
        <f t="shared" si="12"/>
        <v>0</v>
      </c>
      <c r="J46" s="42">
        <f t="shared" si="12"/>
        <v>0</v>
      </c>
      <c r="K46" s="42">
        <f t="shared" si="12"/>
        <v>578778</v>
      </c>
      <c r="L46" s="42">
        <f t="shared" si="12"/>
        <v>578778</v>
      </c>
      <c r="M46" s="42">
        <f t="shared" si="12"/>
        <v>0</v>
      </c>
      <c r="N46" s="42">
        <f t="shared" si="12"/>
        <v>0</v>
      </c>
      <c r="O46" s="42">
        <f t="shared" si="12"/>
        <v>0</v>
      </c>
      <c r="P46" s="42">
        <f t="shared" si="12"/>
        <v>578778</v>
      </c>
      <c r="Q46" s="41">
        <f t="shared" si="1"/>
        <v>732078</v>
      </c>
    </row>
    <row r="47" spans="1:17" s="21" customFormat="1" ht="60" customHeight="1">
      <c r="A47" s="20"/>
      <c r="B47" s="75"/>
      <c r="C47" s="75"/>
      <c r="D47" s="75"/>
      <c r="E47" s="82"/>
      <c r="F47" s="83"/>
      <c r="G47" s="83"/>
      <c r="H47" s="84"/>
      <c r="I47" s="85"/>
      <c r="J47" s="84"/>
      <c r="K47" s="84"/>
      <c r="L47" s="84"/>
      <c r="M47" s="86" t="s">
        <v>178</v>
      </c>
      <c r="N47" s="84"/>
      <c r="O47" s="84"/>
      <c r="P47" s="84"/>
      <c r="Q47" s="76"/>
    </row>
    <row r="48" spans="1:17" s="21" customFormat="1" ht="46.5">
      <c r="A48" s="20"/>
      <c r="B48" s="30" t="s">
        <v>205</v>
      </c>
      <c r="C48" s="31">
        <v>2111</v>
      </c>
      <c r="D48" s="32" t="s">
        <v>79</v>
      </c>
      <c r="E48" s="50" t="s">
        <v>54</v>
      </c>
      <c r="F48" s="54">
        <v>153300</v>
      </c>
      <c r="G48" s="54">
        <v>153300</v>
      </c>
      <c r="H48" s="43"/>
      <c r="I48" s="43"/>
      <c r="J48" s="42"/>
      <c r="K48" s="42">
        <v>578778</v>
      </c>
      <c r="L48" s="42">
        <v>578778</v>
      </c>
      <c r="M48" s="42"/>
      <c r="N48" s="42"/>
      <c r="O48" s="42"/>
      <c r="P48" s="42">
        <v>578778</v>
      </c>
      <c r="Q48" s="41">
        <f t="shared" si="1"/>
        <v>732078</v>
      </c>
    </row>
    <row r="49" spans="1:17" s="23" customFormat="1" ht="15">
      <c r="A49" s="22"/>
      <c r="B49" s="26" t="s">
        <v>36</v>
      </c>
      <c r="C49" s="25"/>
      <c r="D49" s="26"/>
      <c r="E49" s="39" t="s">
        <v>145</v>
      </c>
      <c r="F49" s="41">
        <f aca="true" t="shared" si="13" ref="F49:P49">F50</f>
        <v>54860</v>
      </c>
      <c r="G49" s="41">
        <f t="shared" si="13"/>
        <v>54860</v>
      </c>
      <c r="H49" s="41">
        <f>H50</f>
        <v>0</v>
      </c>
      <c r="I49" s="41">
        <f t="shared" si="13"/>
        <v>0</v>
      </c>
      <c r="J49" s="41">
        <f t="shared" si="13"/>
        <v>0</v>
      </c>
      <c r="K49" s="41">
        <f t="shared" si="13"/>
        <v>2795615</v>
      </c>
      <c r="L49" s="41">
        <f t="shared" si="13"/>
        <v>2795615</v>
      </c>
      <c r="M49" s="41">
        <f t="shared" si="13"/>
        <v>0</v>
      </c>
      <c r="N49" s="41">
        <f t="shared" si="13"/>
        <v>0</v>
      </c>
      <c r="O49" s="41">
        <f t="shared" si="13"/>
        <v>0</v>
      </c>
      <c r="P49" s="41">
        <f t="shared" si="13"/>
        <v>2795615</v>
      </c>
      <c r="Q49" s="41">
        <f t="shared" si="1"/>
        <v>2850475</v>
      </c>
    </row>
    <row r="50" spans="1:17" s="23" customFormat="1" ht="38.25" customHeight="1">
      <c r="A50" s="22"/>
      <c r="B50" s="26" t="s">
        <v>37</v>
      </c>
      <c r="C50" s="25"/>
      <c r="D50" s="26"/>
      <c r="E50" s="39" t="s">
        <v>145</v>
      </c>
      <c r="F50" s="41">
        <f aca="true" t="shared" si="14" ref="F50:P50">F58+F61+F64+F67+F69+F52+F65+F51</f>
        <v>54860</v>
      </c>
      <c r="G50" s="41">
        <f t="shared" si="14"/>
        <v>54860</v>
      </c>
      <c r="H50" s="41">
        <f t="shared" si="14"/>
        <v>0</v>
      </c>
      <c r="I50" s="41">
        <f t="shared" si="14"/>
        <v>0</v>
      </c>
      <c r="J50" s="41">
        <f t="shared" si="14"/>
        <v>0</v>
      </c>
      <c r="K50" s="41">
        <f t="shared" si="14"/>
        <v>2795615</v>
      </c>
      <c r="L50" s="41">
        <f t="shared" si="14"/>
        <v>2795615</v>
      </c>
      <c r="M50" s="41">
        <f t="shared" si="14"/>
        <v>0</v>
      </c>
      <c r="N50" s="41">
        <f t="shared" si="14"/>
        <v>0</v>
      </c>
      <c r="O50" s="41">
        <f t="shared" si="14"/>
        <v>0</v>
      </c>
      <c r="P50" s="41">
        <f t="shared" si="14"/>
        <v>2795615</v>
      </c>
      <c r="Q50" s="41">
        <f t="shared" si="1"/>
        <v>2850475</v>
      </c>
    </row>
    <row r="51" spans="1:17" s="23" customFormat="1" ht="46.5">
      <c r="A51" s="22"/>
      <c r="B51" s="30" t="s">
        <v>164</v>
      </c>
      <c r="C51" s="30" t="s">
        <v>91</v>
      </c>
      <c r="D51" s="30" t="s">
        <v>9</v>
      </c>
      <c r="E51" s="49" t="s">
        <v>92</v>
      </c>
      <c r="F51" s="42">
        <v>33000</v>
      </c>
      <c r="G51" s="42">
        <v>33000</v>
      </c>
      <c r="H51" s="42"/>
      <c r="I51" s="42"/>
      <c r="J51" s="42"/>
      <c r="K51" s="42"/>
      <c r="L51" s="42"/>
      <c r="M51" s="42"/>
      <c r="N51" s="42"/>
      <c r="O51" s="42"/>
      <c r="P51" s="42"/>
      <c r="Q51" s="41">
        <f t="shared" si="1"/>
        <v>33000</v>
      </c>
    </row>
    <row r="52" spans="1:17" s="12" customFormat="1" ht="62.25" hidden="1">
      <c r="A52" s="18"/>
      <c r="B52" s="34" t="s">
        <v>147</v>
      </c>
      <c r="C52" s="34" t="s">
        <v>146</v>
      </c>
      <c r="D52" s="35"/>
      <c r="E52" s="49" t="s">
        <v>155</v>
      </c>
      <c r="F52" s="45">
        <f>F53+F54+F55</f>
        <v>0</v>
      </c>
      <c r="G52" s="45">
        <f aca="true" t="shared" si="15" ref="G52:P52">G53+G54+G55</f>
        <v>0</v>
      </c>
      <c r="H52" s="45">
        <f t="shared" si="15"/>
        <v>0</v>
      </c>
      <c r="I52" s="45">
        <f t="shared" si="15"/>
        <v>0</v>
      </c>
      <c r="J52" s="45">
        <f t="shared" si="15"/>
        <v>0</v>
      </c>
      <c r="K52" s="45">
        <f t="shared" si="15"/>
        <v>0</v>
      </c>
      <c r="L52" s="45">
        <f t="shared" si="15"/>
        <v>0</v>
      </c>
      <c r="M52" s="45">
        <f t="shared" si="15"/>
        <v>0</v>
      </c>
      <c r="N52" s="45">
        <f t="shared" si="15"/>
        <v>0</v>
      </c>
      <c r="O52" s="45">
        <f t="shared" si="15"/>
        <v>0</v>
      </c>
      <c r="P52" s="45">
        <f t="shared" si="15"/>
        <v>0</v>
      </c>
      <c r="Q52" s="41">
        <f t="shared" si="1"/>
        <v>0</v>
      </c>
    </row>
    <row r="53" spans="1:17" s="12" customFormat="1" ht="30.75" hidden="1">
      <c r="A53" s="18"/>
      <c r="B53" s="70" t="s">
        <v>152</v>
      </c>
      <c r="C53" s="70" t="s">
        <v>153</v>
      </c>
      <c r="D53" s="71" t="s">
        <v>148</v>
      </c>
      <c r="E53" s="72" t="s">
        <v>154</v>
      </c>
      <c r="F53" s="73"/>
      <c r="G53" s="74"/>
      <c r="H53" s="46"/>
      <c r="I53" s="69"/>
      <c r="J53" s="46"/>
      <c r="K53" s="45"/>
      <c r="L53" s="45"/>
      <c r="M53" s="45"/>
      <c r="N53" s="46"/>
      <c r="O53" s="46"/>
      <c r="P53" s="46"/>
      <c r="Q53" s="41">
        <f t="shared" si="1"/>
        <v>0</v>
      </c>
    </row>
    <row r="54" spans="1:17" s="12" customFormat="1" ht="46.5" hidden="1">
      <c r="A54" s="18"/>
      <c r="B54" s="32" t="s">
        <v>186</v>
      </c>
      <c r="C54" s="32" t="s">
        <v>187</v>
      </c>
      <c r="D54" s="36" t="s">
        <v>148</v>
      </c>
      <c r="E54" s="72" t="s">
        <v>188</v>
      </c>
      <c r="F54" s="55"/>
      <c r="G54" s="54"/>
      <c r="H54" s="42"/>
      <c r="I54" s="43"/>
      <c r="J54" s="42"/>
      <c r="K54" s="44"/>
      <c r="L54" s="44"/>
      <c r="M54" s="44"/>
      <c r="N54" s="42"/>
      <c r="O54" s="42"/>
      <c r="P54" s="42"/>
      <c r="Q54" s="41"/>
    </row>
    <row r="55" spans="1:17" s="12" customFormat="1" ht="46.5" hidden="1">
      <c r="A55" s="18"/>
      <c r="B55" s="70" t="s">
        <v>149</v>
      </c>
      <c r="C55" s="70" t="s">
        <v>150</v>
      </c>
      <c r="D55" s="71" t="s">
        <v>148</v>
      </c>
      <c r="E55" s="81" t="s">
        <v>151</v>
      </c>
      <c r="F55" s="73"/>
      <c r="G55" s="74"/>
      <c r="H55" s="46"/>
      <c r="I55" s="69"/>
      <c r="J55" s="46"/>
      <c r="K55" s="45"/>
      <c r="L55" s="45"/>
      <c r="M55" s="45"/>
      <c r="N55" s="46"/>
      <c r="O55" s="46"/>
      <c r="P55" s="46"/>
      <c r="Q55" s="77">
        <f t="shared" si="1"/>
        <v>0</v>
      </c>
    </row>
    <row r="56" spans="1:17" s="12" customFormat="1" ht="29.25" customHeight="1" hidden="1">
      <c r="A56" s="18"/>
      <c r="B56" s="75"/>
      <c r="C56" s="75"/>
      <c r="D56" s="75"/>
      <c r="E56" s="82"/>
      <c r="F56" s="83"/>
      <c r="G56" s="83"/>
      <c r="H56" s="84"/>
      <c r="I56" s="85"/>
      <c r="J56" s="84"/>
      <c r="K56" s="84"/>
      <c r="L56" s="84"/>
      <c r="M56" s="84"/>
      <c r="N56" s="84"/>
      <c r="O56" s="84"/>
      <c r="P56" s="84"/>
      <c r="Q56" s="76"/>
    </row>
    <row r="57" spans="1:17" s="12" customFormat="1" ht="54" customHeight="1" hidden="1">
      <c r="A57" s="18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1" t="s">
        <v>178</v>
      </c>
      <c r="N57" s="112"/>
      <c r="O57" s="112"/>
      <c r="P57" s="112"/>
      <c r="Q57" s="112"/>
    </row>
    <row r="58" spans="1:17" s="21" customFormat="1" ht="63" customHeight="1">
      <c r="A58" s="20"/>
      <c r="B58" s="30" t="s">
        <v>47</v>
      </c>
      <c r="C58" s="29">
        <v>3100</v>
      </c>
      <c r="D58" s="30"/>
      <c r="E58" s="40" t="s">
        <v>65</v>
      </c>
      <c r="F58" s="42">
        <f>F60</f>
        <v>21860</v>
      </c>
      <c r="G58" s="42">
        <f aca="true" t="shared" si="16" ref="G58:P58">G60</f>
        <v>21860</v>
      </c>
      <c r="H58" s="42">
        <f t="shared" si="16"/>
        <v>0</v>
      </c>
      <c r="I58" s="42">
        <f t="shared" si="16"/>
        <v>0</v>
      </c>
      <c r="J58" s="42">
        <f t="shared" si="16"/>
        <v>0</v>
      </c>
      <c r="K58" s="42">
        <f t="shared" si="16"/>
        <v>2795615</v>
      </c>
      <c r="L58" s="42">
        <f t="shared" si="16"/>
        <v>2795615</v>
      </c>
      <c r="M58" s="42"/>
      <c r="N58" s="42">
        <f t="shared" si="16"/>
        <v>0</v>
      </c>
      <c r="O58" s="42">
        <f t="shared" si="16"/>
        <v>0</v>
      </c>
      <c r="P58" s="42">
        <f t="shared" si="16"/>
        <v>2795615</v>
      </c>
      <c r="Q58" s="41">
        <f t="shared" si="1"/>
        <v>2817475</v>
      </c>
    </row>
    <row r="59" spans="1:17" s="21" customFormat="1" ht="9" customHeight="1" hidden="1">
      <c r="A59" s="20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1" t="s">
        <v>178</v>
      </c>
      <c r="N59" s="112"/>
      <c r="O59" s="112"/>
      <c r="P59" s="112"/>
      <c r="Q59" s="112"/>
    </row>
    <row r="60" spans="1:17" s="21" customFormat="1" ht="62.25">
      <c r="A60" s="20"/>
      <c r="B60" s="32" t="s">
        <v>48</v>
      </c>
      <c r="C60" s="31">
        <v>3104</v>
      </c>
      <c r="D60" s="32" t="s">
        <v>25</v>
      </c>
      <c r="E60" s="51" t="s">
        <v>26</v>
      </c>
      <c r="F60" s="54">
        <v>21860</v>
      </c>
      <c r="G60" s="54">
        <v>21860</v>
      </c>
      <c r="H60" s="54"/>
      <c r="I60" s="54"/>
      <c r="J60" s="54"/>
      <c r="K60" s="54">
        <v>2795615</v>
      </c>
      <c r="L60" s="54">
        <v>2795615</v>
      </c>
      <c r="M60" s="54"/>
      <c r="N60" s="54"/>
      <c r="O60" s="54"/>
      <c r="P60" s="54">
        <v>2795615</v>
      </c>
      <c r="Q60" s="41">
        <f t="shared" si="1"/>
        <v>2817475</v>
      </c>
    </row>
    <row r="61" spans="1:18" s="21" customFormat="1" ht="30.75" hidden="1">
      <c r="A61" s="20"/>
      <c r="B61" s="30" t="s">
        <v>49</v>
      </c>
      <c r="C61" s="29">
        <v>3130</v>
      </c>
      <c r="D61" s="33"/>
      <c r="E61" s="40" t="s">
        <v>33</v>
      </c>
      <c r="F61" s="44">
        <f>F62</f>
        <v>0</v>
      </c>
      <c r="G61" s="42">
        <f>G62</f>
        <v>0</v>
      </c>
      <c r="H61" s="42"/>
      <c r="I61" s="42"/>
      <c r="J61" s="42"/>
      <c r="K61" s="42"/>
      <c r="L61" s="42"/>
      <c r="M61" s="42"/>
      <c r="N61" s="42"/>
      <c r="O61" s="42"/>
      <c r="P61" s="42"/>
      <c r="Q61" s="41">
        <f t="shared" si="1"/>
        <v>0</v>
      </c>
      <c r="R61" s="19">
        <f>F61+M61</f>
        <v>0</v>
      </c>
    </row>
    <row r="62" spans="1:17" s="21" customFormat="1" ht="46.5" customHeight="1" hidden="1">
      <c r="A62" s="20"/>
      <c r="B62" s="70" t="s">
        <v>50</v>
      </c>
      <c r="C62" s="95">
        <v>3131</v>
      </c>
      <c r="D62" s="70" t="s">
        <v>16</v>
      </c>
      <c r="E62" s="96" t="s">
        <v>51</v>
      </c>
      <c r="F62" s="74"/>
      <c r="G62" s="74"/>
      <c r="H62" s="46"/>
      <c r="I62" s="46"/>
      <c r="J62" s="46"/>
      <c r="K62" s="46"/>
      <c r="L62" s="46"/>
      <c r="M62" s="46"/>
      <c r="N62" s="46"/>
      <c r="O62" s="46"/>
      <c r="P62" s="46"/>
      <c r="Q62" s="77">
        <f t="shared" si="1"/>
        <v>0</v>
      </c>
    </row>
    <row r="63" spans="1:17" s="21" customFormat="1" ht="46.5" customHeight="1" hidden="1">
      <c r="A63" s="20"/>
      <c r="B63" s="75"/>
      <c r="C63" s="97"/>
      <c r="D63" s="75"/>
      <c r="E63" s="98"/>
      <c r="F63" s="83"/>
      <c r="G63" s="83"/>
      <c r="H63" s="84"/>
      <c r="I63" s="84"/>
      <c r="J63" s="84"/>
      <c r="K63" s="84"/>
      <c r="L63" s="84"/>
      <c r="M63" s="86" t="s">
        <v>212</v>
      </c>
      <c r="N63" s="84"/>
      <c r="O63" s="84"/>
      <c r="P63" s="84"/>
      <c r="Q63" s="76"/>
    </row>
    <row r="64" spans="1:17" s="21" customFormat="1" ht="106.5" customHeight="1" hidden="1">
      <c r="A64" s="20"/>
      <c r="B64" s="30" t="s">
        <v>52</v>
      </c>
      <c r="C64" s="29">
        <v>3160</v>
      </c>
      <c r="D64" s="30" t="s">
        <v>24</v>
      </c>
      <c r="E64" s="40" t="s">
        <v>55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1">
        <f t="shared" si="1"/>
        <v>0</v>
      </c>
    </row>
    <row r="65" spans="1:17" s="21" customFormat="1" ht="30.75" hidden="1">
      <c r="A65" s="20"/>
      <c r="B65" s="30" t="s">
        <v>156</v>
      </c>
      <c r="C65" s="29">
        <v>3170</v>
      </c>
      <c r="D65" s="33"/>
      <c r="E65" s="40" t="s">
        <v>158</v>
      </c>
      <c r="F65" s="45">
        <f>F66</f>
        <v>0</v>
      </c>
      <c r="G65" s="45">
        <f>G66</f>
        <v>0</v>
      </c>
      <c r="H65" s="42"/>
      <c r="I65" s="42"/>
      <c r="J65" s="42"/>
      <c r="K65" s="42"/>
      <c r="L65" s="42"/>
      <c r="M65" s="42"/>
      <c r="N65" s="42"/>
      <c r="O65" s="42"/>
      <c r="P65" s="42"/>
      <c r="Q65" s="41">
        <f t="shared" si="1"/>
        <v>0</v>
      </c>
    </row>
    <row r="66" spans="1:17" s="21" customFormat="1" ht="62.25" hidden="1">
      <c r="A66" s="20"/>
      <c r="B66" s="32" t="s">
        <v>157</v>
      </c>
      <c r="C66" s="31">
        <v>3171</v>
      </c>
      <c r="D66" s="32" t="s">
        <v>24</v>
      </c>
      <c r="E66" s="51" t="s">
        <v>159</v>
      </c>
      <c r="F66" s="45"/>
      <c r="G66" s="46"/>
      <c r="H66" s="42"/>
      <c r="I66" s="42"/>
      <c r="J66" s="42"/>
      <c r="K66" s="42"/>
      <c r="L66" s="42"/>
      <c r="M66" s="42"/>
      <c r="N66" s="42"/>
      <c r="O66" s="42"/>
      <c r="P66" s="42"/>
      <c r="Q66" s="41">
        <f t="shared" si="1"/>
        <v>0</v>
      </c>
    </row>
    <row r="67" spans="1:17" s="21" customFormat="1" ht="21.75" customHeight="1" hidden="1">
      <c r="A67" s="20"/>
      <c r="B67" s="30" t="s">
        <v>56</v>
      </c>
      <c r="C67" s="29">
        <v>3190</v>
      </c>
      <c r="D67" s="33"/>
      <c r="E67" s="40" t="s">
        <v>27</v>
      </c>
      <c r="F67" s="45">
        <f>F68</f>
        <v>0</v>
      </c>
      <c r="G67" s="45">
        <f aca="true" t="shared" si="17" ref="G67:P67">G68</f>
        <v>0</v>
      </c>
      <c r="H67" s="45">
        <f t="shared" si="17"/>
        <v>0</v>
      </c>
      <c r="I67" s="45">
        <f t="shared" si="17"/>
        <v>0</v>
      </c>
      <c r="J67" s="45">
        <f t="shared" si="17"/>
        <v>0</v>
      </c>
      <c r="K67" s="45">
        <f t="shared" si="17"/>
        <v>0</v>
      </c>
      <c r="L67" s="45">
        <f t="shared" si="17"/>
        <v>0</v>
      </c>
      <c r="M67" s="45">
        <f t="shared" si="17"/>
        <v>0</v>
      </c>
      <c r="N67" s="45">
        <f t="shared" si="17"/>
        <v>0</v>
      </c>
      <c r="O67" s="45">
        <f t="shared" si="17"/>
        <v>0</v>
      </c>
      <c r="P67" s="45">
        <f t="shared" si="17"/>
        <v>0</v>
      </c>
      <c r="Q67" s="41">
        <f t="shared" si="1"/>
        <v>0</v>
      </c>
    </row>
    <row r="68" spans="1:17" s="21" customFormat="1" ht="63" customHeight="1" hidden="1">
      <c r="A68" s="20"/>
      <c r="B68" s="32" t="s">
        <v>57</v>
      </c>
      <c r="C68" s="31">
        <v>3192</v>
      </c>
      <c r="D68" s="32" t="s">
        <v>23</v>
      </c>
      <c r="E68" s="51" t="s">
        <v>192</v>
      </c>
      <c r="F68" s="54"/>
      <c r="G68" s="54"/>
      <c r="H68" s="42"/>
      <c r="I68" s="42"/>
      <c r="J68" s="42"/>
      <c r="K68" s="42"/>
      <c r="L68" s="42"/>
      <c r="M68" s="42"/>
      <c r="N68" s="42"/>
      <c r="O68" s="42"/>
      <c r="P68" s="42"/>
      <c r="Q68" s="41">
        <f t="shared" si="1"/>
        <v>0</v>
      </c>
    </row>
    <row r="69" spans="1:17" s="21" customFormat="1" ht="15" hidden="1">
      <c r="A69" s="20"/>
      <c r="B69" s="30" t="s">
        <v>58</v>
      </c>
      <c r="C69" s="29">
        <v>3240</v>
      </c>
      <c r="D69" s="33"/>
      <c r="E69" s="40" t="s">
        <v>53</v>
      </c>
      <c r="F69" s="44">
        <f>F70</f>
        <v>0</v>
      </c>
      <c r="G69" s="42">
        <f>G70</f>
        <v>0</v>
      </c>
      <c r="H69" s="42"/>
      <c r="I69" s="42"/>
      <c r="J69" s="42"/>
      <c r="K69" s="42"/>
      <c r="L69" s="42"/>
      <c r="M69" s="42"/>
      <c r="N69" s="42"/>
      <c r="O69" s="42"/>
      <c r="P69" s="42"/>
      <c r="Q69" s="41">
        <f t="shared" si="1"/>
        <v>0</v>
      </c>
    </row>
    <row r="70" spans="1:17" s="21" customFormat="1" ht="30.75" hidden="1">
      <c r="A70" s="20"/>
      <c r="B70" s="32" t="s">
        <v>70</v>
      </c>
      <c r="C70" s="31">
        <v>3242</v>
      </c>
      <c r="D70" s="36" t="s">
        <v>71</v>
      </c>
      <c r="E70" s="51" t="s">
        <v>72</v>
      </c>
      <c r="F70" s="55"/>
      <c r="G70" s="54"/>
      <c r="H70" s="42"/>
      <c r="I70" s="42"/>
      <c r="J70" s="42"/>
      <c r="K70" s="42"/>
      <c r="L70" s="42"/>
      <c r="M70" s="42"/>
      <c r="N70" s="42"/>
      <c r="O70" s="42"/>
      <c r="P70" s="42"/>
      <c r="Q70" s="41">
        <f t="shared" si="1"/>
        <v>0</v>
      </c>
    </row>
    <row r="71" spans="1:17" s="23" customFormat="1" ht="15">
      <c r="A71" s="22"/>
      <c r="B71" s="25">
        <v>1000000</v>
      </c>
      <c r="C71" s="25"/>
      <c r="D71" s="37"/>
      <c r="E71" s="39" t="s">
        <v>160</v>
      </c>
      <c r="F71" s="47">
        <f aca="true" t="shared" si="18" ref="F71:P71">F72</f>
        <v>141083.85</v>
      </c>
      <c r="G71" s="41">
        <f t="shared" si="18"/>
        <v>141083.85</v>
      </c>
      <c r="H71" s="41">
        <f t="shared" si="18"/>
        <v>0</v>
      </c>
      <c r="I71" s="41">
        <f t="shared" si="18"/>
        <v>0</v>
      </c>
      <c r="J71" s="41">
        <f t="shared" si="18"/>
        <v>0</v>
      </c>
      <c r="K71" s="41">
        <f t="shared" si="18"/>
        <v>0</v>
      </c>
      <c r="L71" s="41">
        <f t="shared" si="18"/>
        <v>0</v>
      </c>
      <c r="M71" s="41">
        <f t="shared" si="18"/>
        <v>0</v>
      </c>
      <c r="N71" s="41">
        <f t="shared" si="18"/>
        <v>0</v>
      </c>
      <c r="O71" s="41">
        <f t="shared" si="18"/>
        <v>0</v>
      </c>
      <c r="P71" s="41">
        <f t="shared" si="18"/>
        <v>0</v>
      </c>
      <c r="Q71" s="41">
        <f t="shared" si="1"/>
        <v>141083.85</v>
      </c>
    </row>
    <row r="72" spans="1:17" s="23" customFormat="1" ht="15">
      <c r="A72" s="22"/>
      <c r="B72" s="25">
        <v>1010000</v>
      </c>
      <c r="C72" s="25"/>
      <c r="D72" s="26"/>
      <c r="E72" s="39" t="s">
        <v>160</v>
      </c>
      <c r="F72" s="41">
        <f aca="true" t="shared" si="19" ref="F72:P72">F74+F78+F79+F80+F81+F82+F85+F87+F89+F73+F75+F77</f>
        <v>141083.85</v>
      </c>
      <c r="G72" s="41">
        <f t="shared" si="19"/>
        <v>141083.85</v>
      </c>
      <c r="H72" s="41">
        <f t="shared" si="19"/>
        <v>0</v>
      </c>
      <c r="I72" s="41">
        <f t="shared" si="19"/>
        <v>0</v>
      </c>
      <c r="J72" s="41">
        <f t="shared" si="19"/>
        <v>0</v>
      </c>
      <c r="K72" s="41">
        <f t="shared" si="19"/>
        <v>0</v>
      </c>
      <c r="L72" s="41">
        <f t="shared" si="19"/>
        <v>0</v>
      </c>
      <c r="M72" s="41">
        <f t="shared" si="19"/>
        <v>0</v>
      </c>
      <c r="N72" s="41">
        <f t="shared" si="19"/>
        <v>0</v>
      </c>
      <c r="O72" s="41">
        <f t="shared" si="19"/>
        <v>0</v>
      </c>
      <c r="P72" s="41">
        <f t="shared" si="19"/>
        <v>0</v>
      </c>
      <c r="Q72" s="41">
        <f t="shared" si="1"/>
        <v>141083.85</v>
      </c>
    </row>
    <row r="73" spans="1:17" s="12" customFormat="1" ht="46.5" hidden="1">
      <c r="A73" s="18"/>
      <c r="B73" s="30" t="s">
        <v>162</v>
      </c>
      <c r="C73" s="30" t="s">
        <v>91</v>
      </c>
      <c r="D73" s="30" t="s">
        <v>9</v>
      </c>
      <c r="E73" s="49" t="s">
        <v>92</v>
      </c>
      <c r="F73" s="42"/>
      <c r="G73" s="42"/>
      <c r="H73" s="42"/>
      <c r="I73" s="43"/>
      <c r="J73" s="42"/>
      <c r="K73" s="42">
        <f>M73+P73</f>
        <v>0</v>
      </c>
      <c r="L73" s="42"/>
      <c r="M73" s="42"/>
      <c r="N73" s="42"/>
      <c r="O73" s="42"/>
      <c r="P73" s="42"/>
      <c r="Q73" s="41">
        <f t="shared" si="1"/>
        <v>0</v>
      </c>
    </row>
    <row r="74" spans="1:17" s="23" customFormat="1" ht="30.75" hidden="1">
      <c r="A74" s="22"/>
      <c r="B74" s="29">
        <v>1011080</v>
      </c>
      <c r="C74" s="29">
        <v>1080</v>
      </c>
      <c r="D74" s="30" t="s">
        <v>14</v>
      </c>
      <c r="E74" s="38" t="s">
        <v>100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1">
        <f t="shared" si="1"/>
        <v>0</v>
      </c>
    </row>
    <row r="75" spans="1:17" s="23" customFormat="1" ht="30.75">
      <c r="A75" s="22"/>
      <c r="B75" s="30" t="s">
        <v>166</v>
      </c>
      <c r="C75" s="29">
        <v>3130</v>
      </c>
      <c r="D75" s="33"/>
      <c r="E75" s="40" t="s">
        <v>33</v>
      </c>
      <c r="F75" s="42">
        <f>F76</f>
        <v>10500</v>
      </c>
      <c r="G75" s="42">
        <f aca="true" t="shared" si="20" ref="G75:P75">G76</f>
        <v>10500</v>
      </c>
      <c r="H75" s="42">
        <f t="shared" si="20"/>
        <v>0</v>
      </c>
      <c r="I75" s="42">
        <f t="shared" si="20"/>
        <v>0</v>
      </c>
      <c r="J75" s="42">
        <f t="shared" si="20"/>
        <v>0</v>
      </c>
      <c r="K75" s="42">
        <f t="shared" si="20"/>
        <v>0</v>
      </c>
      <c r="L75" s="42">
        <f t="shared" si="20"/>
        <v>0</v>
      </c>
      <c r="M75" s="42">
        <f t="shared" si="20"/>
        <v>0</v>
      </c>
      <c r="N75" s="42">
        <f t="shared" si="20"/>
        <v>0</v>
      </c>
      <c r="O75" s="42">
        <f t="shared" si="20"/>
        <v>0</v>
      </c>
      <c r="P75" s="42">
        <f t="shared" si="20"/>
        <v>0</v>
      </c>
      <c r="Q75" s="41">
        <f t="shared" si="1"/>
        <v>10500</v>
      </c>
    </row>
    <row r="76" spans="1:17" s="23" customFormat="1" ht="46.5">
      <c r="A76" s="22"/>
      <c r="B76" s="32" t="s">
        <v>167</v>
      </c>
      <c r="C76" s="31">
        <v>3131</v>
      </c>
      <c r="D76" s="32" t="s">
        <v>16</v>
      </c>
      <c r="E76" s="51" t="s">
        <v>51</v>
      </c>
      <c r="F76" s="42">
        <v>10500</v>
      </c>
      <c r="G76" s="42">
        <v>10500</v>
      </c>
      <c r="H76" s="42"/>
      <c r="I76" s="42"/>
      <c r="J76" s="42"/>
      <c r="K76" s="42"/>
      <c r="L76" s="42"/>
      <c r="M76" s="42"/>
      <c r="N76" s="42"/>
      <c r="O76" s="42"/>
      <c r="P76" s="42"/>
      <c r="Q76" s="41">
        <f t="shared" si="1"/>
        <v>10500</v>
      </c>
    </row>
    <row r="77" spans="1:17" s="80" customFormat="1" ht="78" hidden="1">
      <c r="A77" s="79"/>
      <c r="B77" s="30" t="s">
        <v>190</v>
      </c>
      <c r="C77" s="29">
        <v>3140</v>
      </c>
      <c r="D77" s="30" t="s">
        <v>16</v>
      </c>
      <c r="E77" s="40" t="s">
        <v>191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1"/>
    </row>
    <row r="78" spans="1:17" s="21" customFormat="1" ht="15" hidden="1">
      <c r="A78" s="20"/>
      <c r="B78" s="29">
        <v>1014030</v>
      </c>
      <c r="C78" s="29">
        <v>4030</v>
      </c>
      <c r="D78" s="30" t="s">
        <v>62</v>
      </c>
      <c r="E78" s="38" t="s">
        <v>59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1">
        <f t="shared" si="1"/>
        <v>0</v>
      </c>
    </row>
    <row r="79" spans="1:17" s="21" customFormat="1" ht="21.75" customHeight="1">
      <c r="A79" s="20"/>
      <c r="B79" s="29">
        <v>1014040</v>
      </c>
      <c r="C79" s="29">
        <v>4040</v>
      </c>
      <c r="D79" s="30" t="s">
        <v>62</v>
      </c>
      <c r="E79" s="38" t="s">
        <v>60</v>
      </c>
      <c r="F79" s="42">
        <v>36990</v>
      </c>
      <c r="G79" s="42">
        <v>36990</v>
      </c>
      <c r="H79" s="42"/>
      <c r="I79" s="42"/>
      <c r="J79" s="42"/>
      <c r="K79" s="42"/>
      <c r="L79" s="42"/>
      <c r="M79" s="42"/>
      <c r="N79" s="42"/>
      <c r="O79" s="42"/>
      <c r="P79" s="42"/>
      <c r="Q79" s="41">
        <f t="shared" si="1"/>
        <v>36990</v>
      </c>
    </row>
    <row r="80" spans="1:17" s="21" customFormat="1" ht="46.5">
      <c r="A80" s="20"/>
      <c r="B80" s="29">
        <v>1014060</v>
      </c>
      <c r="C80" s="29">
        <v>4060</v>
      </c>
      <c r="D80" s="30" t="s">
        <v>21</v>
      </c>
      <c r="E80" s="38" t="s">
        <v>61</v>
      </c>
      <c r="F80" s="42">
        <v>59453</v>
      </c>
      <c r="G80" s="42">
        <v>59453</v>
      </c>
      <c r="H80" s="42"/>
      <c r="I80" s="42"/>
      <c r="J80" s="42"/>
      <c r="K80" s="42"/>
      <c r="L80" s="42"/>
      <c r="M80" s="42"/>
      <c r="N80" s="42"/>
      <c r="O80" s="42"/>
      <c r="P80" s="42"/>
      <c r="Q80" s="41">
        <f t="shared" si="1"/>
        <v>59453</v>
      </c>
    </row>
    <row r="81" spans="1:17" s="21" customFormat="1" ht="15" hidden="1">
      <c r="A81" s="20"/>
      <c r="B81" s="29">
        <v>1014070</v>
      </c>
      <c r="C81" s="29">
        <v>4070</v>
      </c>
      <c r="D81" s="30" t="s">
        <v>22</v>
      </c>
      <c r="E81" s="38" t="s">
        <v>63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1">
        <f t="shared" si="1"/>
        <v>0</v>
      </c>
    </row>
    <row r="82" spans="1:17" s="21" customFormat="1" ht="30.75" customHeight="1">
      <c r="A82" s="20"/>
      <c r="B82" s="29">
        <v>1014080</v>
      </c>
      <c r="C82" s="29">
        <v>4080</v>
      </c>
      <c r="D82" s="30"/>
      <c r="E82" s="38" t="s">
        <v>64</v>
      </c>
      <c r="F82" s="42">
        <f>F83+F84</f>
        <v>29895</v>
      </c>
      <c r="G82" s="42">
        <f>G83+G84</f>
        <v>29895</v>
      </c>
      <c r="H82" s="42">
        <f>H83</f>
        <v>0</v>
      </c>
      <c r="I82" s="42"/>
      <c r="J82" s="42"/>
      <c r="K82" s="42"/>
      <c r="L82" s="42"/>
      <c r="M82" s="42"/>
      <c r="N82" s="42"/>
      <c r="O82" s="42"/>
      <c r="P82" s="42"/>
      <c r="Q82" s="41">
        <f t="shared" si="1"/>
        <v>29895</v>
      </c>
    </row>
    <row r="83" spans="1:17" s="21" customFormat="1" ht="30.75">
      <c r="A83" s="20"/>
      <c r="B83" s="29">
        <v>1014081</v>
      </c>
      <c r="C83" s="31">
        <v>4081</v>
      </c>
      <c r="D83" s="32" t="s">
        <v>67</v>
      </c>
      <c r="E83" s="50" t="s">
        <v>68</v>
      </c>
      <c r="F83" s="54">
        <v>8435</v>
      </c>
      <c r="G83" s="54">
        <v>8435</v>
      </c>
      <c r="H83" s="54"/>
      <c r="I83" s="54"/>
      <c r="J83" s="42"/>
      <c r="K83" s="42"/>
      <c r="L83" s="42"/>
      <c r="M83" s="42"/>
      <c r="N83" s="42"/>
      <c r="O83" s="42"/>
      <c r="P83" s="42"/>
      <c r="Q83" s="41">
        <f t="shared" si="1"/>
        <v>8435</v>
      </c>
    </row>
    <row r="84" spans="1:17" s="21" customFormat="1" ht="32.25" customHeight="1">
      <c r="A84" s="20"/>
      <c r="B84" s="29">
        <v>1014082</v>
      </c>
      <c r="C84" s="31">
        <v>4082</v>
      </c>
      <c r="D84" s="32" t="s">
        <v>67</v>
      </c>
      <c r="E84" s="50" t="s">
        <v>69</v>
      </c>
      <c r="F84" s="54">
        <v>21460</v>
      </c>
      <c r="G84" s="54">
        <v>21460</v>
      </c>
      <c r="H84" s="54"/>
      <c r="I84" s="54"/>
      <c r="J84" s="42"/>
      <c r="K84" s="42"/>
      <c r="L84" s="42"/>
      <c r="M84" s="42"/>
      <c r="N84" s="42"/>
      <c r="O84" s="42"/>
      <c r="P84" s="42"/>
      <c r="Q84" s="41">
        <f t="shared" si="1"/>
        <v>21460</v>
      </c>
    </row>
    <row r="85" spans="1:17" s="21" customFormat="1" ht="30.75">
      <c r="A85" s="20"/>
      <c r="B85" s="30" t="s">
        <v>111</v>
      </c>
      <c r="C85" s="29">
        <v>5030</v>
      </c>
      <c r="D85" s="30"/>
      <c r="E85" s="38" t="s">
        <v>29</v>
      </c>
      <c r="F85" s="42">
        <f>F86</f>
        <v>1500</v>
      </c>
      <c r="G85" s="42">
        <f aca="true" t="shared" si="21" ref="G85:P85">G86</f>
        <v>1500</v>
      </c>
      <c r="H85" s="42">
        <f t="shared" si="21"/>
        <v>0</v>
      </c>
      <c r="I85" s="42">
        <f t="shared" si="21"/>
        <v>0</v>
      </c>
      <c r="J85" s="42">
        <f t="shared" si="21"/>
        <v>0</v>
      </c>
      <c r="K85" s="42">
        <f t="shared" si="21"/>
        <v>0</v>
      </c>
      <c r="L85" s="42">
        <f t="shared" si="21"/>
        <v>0</v>
      </c>
      <c r="M85" s="42">
        <f t="shared" si="21"/>
        <v>0</v>
      </c>
      <c r="N85" s="42">
        <f t="shared" si="21"/>
        <v>0</v>
      </c>
      <c r="O85" s="42">
        <f t="shared" si="21"/>
        <v>0</v>
      </c>
      <c r="P85" s="42">
        <f t="shared" si="21"/>
        <v>0</v>
      </c>
      <c r="Q85" s="41">
        <f t="shared" si="1"/>
        <v>1500</v>
      </c>
    </row>
    <row r="86" spans="1:17" s="21" customFormat="1" ht="30.75">
      <c r="A86" s="20"/>
      <c r="B86" s="32" t="s">
        <v>112</v>
      </c>
      <c r="C86" s="31">
        <v>5031</v>
      </c>
      <c r="D86" s="32" t="s">
        <v>17</v>
      </c>
      <c r="E86" s="50" t="s">
        <v>18</v>
      </c>
      <c r="F86" s="54">
        <v>1500</v>
      </c>
      <c r="G86" s="54">
        <v>1500</v>
      </c>
      <c r="H86" s="54"/>
      <c r="I86" s="54"/>
      <c r="J86" s="54"/>
      <c r="K86" s="54"/>
      <c r="L86" s="54"/>
      <c r="M86" s="54"/>
      <c r="N86" s="54"/>
      <c r="O86" s="54"/>
      <c r="P86" s="54"/>
      <c r="Q86" s="41">
        <f t="shared" si="1"/>
        <v>1500</v>
      </c>
    </row>
    <row r="87" spans="1:17" s="21" customFormat="1" ht="36" customHeight="1" hidden="1">
      <c r="A87" s="20"/>
      <c r="B87" s="30" t="s">
        <v>113</v>
      </c>
      <c r="C87" s="29">
        <v>5050</v>
      </c>
      <c r="D87" s="30"/>
      <c r="E87" s="38" t="s">
        <v>30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1">
        <f t="shared" si="1"/>
        <v>0</v>
      </c>
    </row>
    <row r="88" spans="1:17" s="21" customFormat="1" ht="46.5" hidden="1">
      <c r="A88" s="20"/>
      <c r="B88" s="32" t="s">
        <v>114</v>
      </c>
      <c r="C88" s="31">
        <v>5053</v>
      </c>
      <c r="D88" s="32" t="s">
        <v>17</v>
      </c>
      <c r="E88" s="50" t="s">
        <v>139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41">
        <f t="shared" si="1"/>
        <v>0</v>
      </c>
    </row>
    <row r="89" spans="1:17" s="21" customFormat="1" ht="30.75">
      <c r="A89" s="20"/>
      <c r="B89" s="30" t="s">
        <v>115</v>
      </c>
      <c r="C89" s="29">
        <v>5060</v>
      </c>
      <c r="D89" s="30"/>
      <c r="E89" s="38" t="s">
        <v>31</v>
      </c>
      <c r="F89" s="42">
        <f>F90</f>
        <v>2745.85</v>
      </c>
      <c r="G89" s="42">
        <f>G90</f>
        <v>2745.85</v>
      </c>
      <c r="H89" s="42"/>
      <c r="I89" s="42"/>
      <c r="J89" s="42"/>
      <c r="K89" s="42"/>
      <c r="L89" s="42"/>
      <c r="M89" s="42"/>
      <c r="N89" s="42"/>
      <c r="O89" s="42"/>
      <c r="P89" s="42"/>
      <c r="Q89" s="41">
        <f t="shared" si="1"/>
        <v>2745.85</v>
      </c>
    </row>
    <row r="90" spans="1:17" s="21" customFormat="1" ht="63.75" customHeight="1">
      <c r="A90" s="20"/>
      <c r="B90" s="32" t="s">
        <v>116</v>
      </c>
      <c r="C90" s="31">
        <v>5062</v>
      </c>
      <c r="D90" s="32" t="s">
        <v>17</v>
      </c>
      <c r="E90" s="50" t="s">
        <v>32</v>
      </c>
      <c r="F90" s="54">
        <v>2745.85</v>
      </c>
      <c r="G90" s="54">
        <v>2745.85</v>
      </c>
      <c r="H90" s="42"/>
      <c r="I90" s="42"/>
      <c r="J90" s="42"/>
      <c r="K90" s="42"/>
      <c r="L90" s="42"/>
      <c r="M90" s="42"/>
      <c r="N90" s="42"/>
      <c r="O90" s="42"/>
      <c r="P90" s="42"/>
      <c r="Q90" s="41">
        <f t="shared" si="1"/>
        <v>2745.85</v>
      </c>
    </row>
    <row r="91" spans="1:17" s="21" customFormat="1" ht="63.75" customHeight="1">
      <c r="A91" s="20"/>
      <c r="B91" s="26" t="s">
        <v>127</v>
      </c>
      <c r="C91" s="31"/>
      <c r="D91" s="32"/>
      <c r="E91" s="39" t="s">
        <v>161</v>
      </c>
      <c r="F91" s="47">
        <f>F92</f>
        <v>4366776</v>
      </c>
      <c r="G91" s="41">
        <f>G92</f>
        <v>4366776</v>
      </c>
      <c r="H91" s="41">
        <f aca="true" t="shared" si="22" ref="H91:P91">H92</f>
        <v>0</v>
      </c>
      <c r="I91" s="41">
        <f t="shared" si="22"/>
        <v>0</v>
      </c>
      <c r="J91" s="41">
        <f t="shared" si="22"/>
        <v>0</v>
      </c>
      <c r="K91" s="41">
        <f t="shared" si="22"/>
        <v>22938959</v>
      </c>
      <c r="L91" s="41">
        <f t="shared" si="22"/>
        <v>22938959</v>
      </c>
      <c r="M91" s="41">
        <f t="shared" si="22"/>
        <v>0</v>
      </c>
      <c r="N91" s="41">
        <f t="shared" si="22"/>
        <v>0</v>
      </c>
      <c r="O91" s="41">
        <f t="shared" si="22"/>
        <v>0</v>
      </c>
      <c r="P91" s="41">
        <f t="shared" si="22"/>
        <v>22938959</v>
      </c>
      <c r="Q91" s="41">
        <f t="shared" si="1"/>
        <v>27305735</v>
      </c>
    </row>
    <row r="92" spans="1:17" s="21" customFormat="1" ht="64.5" customHeight="1">
      <c r="A92" s="20"/>
      <c r="B92" s="26" t="s">
        <v>128</v>
      </c>
      <c r="C92" s="31"/>
      <c r="D92" s="32"/>
      <c r="E92" s="39" t="s">
        <v>161</v>
      </c>
      <c r="F92" s="41">
        <f aca="true" t="shared" si="23" ref="F92:P92">F94+F95+F98+F97+F99+F101+F104+F106+F108+F103</f>
        <v>4366776</v>
      </c>
      <c r="G92" s="41">
        <f t="shared" si="23"/>
        <v>4366776</v>
      </c>
      <c r="H92" s="41">
        <f t="shared" si="23"/>
        <v>0</v>
      </c>
      <c r="I92" s="41">
        <f t="shared" si="23"/>
        <v>0</v>
      </c>
      <c r="J92" s="41">
        <f t="shared" si="23"/>
        <v>0</v>
      </c>
      <c r="K92" s="41">
        <f t="shared" si="23"/>
        <v>22938959</v>
      </c>
      <c r="L92" s="41">
        <f t="shared" si="23"/>
        <v>22938959</v>
      </c>
      <c r="M92" s="41">
        <f t="shared" si="23"/>
        <v>0</v>
      </c>
      <c r="N92" s="41">
        <f t="shared" si="23"/>
        <v>0</v>
      </c>
      <c r="O92" s="41">
        <f t="shared" si="23"/>
        <v>0</v>
      </c>
      <c r="P92" s="41">
        <f t="shared" si="23"/>
        <v>22938959</v>
      </c>
      <c r="Q92" s="41">
        <f t="shared" si="1"/>
        <v>27305735</v>
      </c>
    </row>
    <row r="93" spans="1:17" s="21" customFormat="1" ht="60" customHeight="1">
      <c r="A93" s="20"/>
      <c r="B93" s="75"/>
      <c r="C93" s="75"/>
      <c r="D93" s="75"/>
      <c r="E93" s="82"/>
      <c r="F93" s="83"/>
      <c r="G93" s="83"/>
      <c r="H93" s="84"/>
      <c r="I93" s="85"/>
      <c r="J93" s="84"/>
      <c r="K93" s="84"/>
      <c r="L93" s="84"/>
      <c r="M93" s="86" t="s">
        <v>178</v>
      </c>
      <c r="N93" s="84"/>
      <c r="O93" s="84"/>
      <c r="P93" s="84"/>
      <c r="Q93" s="76"/>
    </row>
    <row r="94" spans="1:17" s="12" customFormat="1" ht="46.5">
      <c r="A94" s="18"/>
      <c r="B94" s="34" t="s">
        <v>163</v>
      </c>
      <c r="C94" s="34" t="s">
        <v>91</v>
      </c>
      <c r="D94" s="34" t="s">
        <v>9</v>
      </c>
      <c r="E94" s="78" t="s">
        <v>92</v>
      </c>
      <c r="F94" s="46"/>
      <c r="G94" s="46"/>
      <c r="H94" s="46"/>
      <c r="I94" s="69"/>
      <c r="J94" s="46"/>
      <c r="K94" s="46">
        <v>83190</v>
      </c>
      <c r="L94" s="46">
        <v>83190</v>
      </c>
      <c r="M94" s="46"/>
      <c r="N94" s="46"/>
      <c r="O94" s="46"/>
      <c r="P94" s="46">
        <v>83190</v>
      </c>
      <c r="Q94" s="77">
        <f t="shared" si="1"/>
        <v>83190</v>
      </c>
    </row>
    <row r="95" spans="1:17" s="12" customFormat="1" ht="30.75">
      <c r="A95" s="18"/>
      <c r="B95" s="30" t="s">
        <v>129</v>
      </c>
      <c r="C95" s="29">
        <v>6010</v>
      </c>
      <c r="D95" s="30"/>
      <c r="E95" s="38" t="s">
        <v>117</v>
      </c>
      <c r="F95" s="42">
        <f>F96</f>
        <v>1123052</v>
      </c>
      <c r="G95" s="42">
        <f aca="true" t="shared" si="24" ref="G95:P95">G96</f>
        <v>1123052</v>
      </c>
      <c r="H95" s="42">
        <f t="shared" si="24"/>
        <v>0</v>
      </c>
      <c r="I95" s="42">
        <f t="shared" si="24"/>
        <v>0</v>
      </c>
      <c r="J95" s="42">
        <f t="shared" si="24"/>
        <v>0</v>
      </c>
      <c r="K95" s="42">
        <f t="shared" si="24"/>
        <v>2900000</v>
      </c>
      <c r="L95" s="42">
        <f t="shared" si="24"/>
        <v>2900000</v>
      </c>
      <c r="M95" s="42">
        <f t="shared" si="24"/>
        <v>0</v>
      </c>
      <c r="N95" s="42">
        <f t="shared" si="24"/>
        <v>0</v>
      </c>
      <c r="O95" s="42">
        <f t="shared" si="24"/>
        <v>0</v>
      </c>
      <c r="P95" s="42">
        <f t="shared" si="24"/>
        <v>2900000</v>
      </c>
      <c r="Q95" s="41">
        <f t="shared" si="1"/>
        <v>4023052</v>
      </c>
    </row>
    <row r="96" spans="1:17" s="61" customFormat="1" ht="30.75">
      <c r="A96" s="59"/>
      <c r="B96" s="32" t="s">
        <v>130</v>
      </c>
      <c r="C96" s="31">
        <v>6017</v>
      </c>
      <c r="D96" s="32" t="s">
        <v>118</v>
      </c>
      <c r="E96" s="50" t="s">
        <v>140</v>
      </c>
      <c r="F96" s="54">
        <v>1123052</v>
      </c>
      <c r="G96" s="54">
        <v>1123052</v>
      </c>
      <c r="H96" s="54"/>
      <c r="I96" s="54"/>
      <c r="J96" s="54"/>
      <c r="K96" s="54">
        <v>2900000</v>
      </c>
      <c r="L96" s="54">
        <v>2900000</v>
      </c>
      <c r="M96" s="54"/>
      <c r="N96" s="54"/>
      <c r="O96" s="54"/>
      <c r="P96" s="54">
        <v>2900000</v>
      </c>
      <c r="Q96" s="41">
        <f t="shared" si="1"/>
        <v>4023052</v>
      </c>
    </row>
    <row r="97" spans="1:17" s="12" customFormat="1" ht="31.5" customHeight="1" hidden="1">
      <c r="A97" s="18"/>
      <c r="B97" s="62" t="s">
        <v>131</v>
      </c>
      <c r="C97" s="63">
        <v>6030</v>
      </c>
      <c r="D97" s="62" t="s">
        <v>118</v>
      </c>
      <c r="E97" s="64" t="s">
        <v>141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1">
        <f t="shared" si="1"/>
        <v>0</v>
      </c>
    </row>
    <row r="98" spans="1:17" s="12" customFormat="1" ht="30.75">
      <c r="A98" s="18"/>
      <c r="B98" s="62" t="s">
        <v>217</v>
      </c>
      <c r="C98" s="63">
        <v>7350</v>
      </c>
      <c r="D98" s="62" t="s">
        <v>218</v>
      </c>
      <c r="E98" s="64" t="s">
        <v>219</v>
      </c>
      <c r="F98" s="42"/>
      <c r="G98" s="42"/>
      <c r="H98" s="42"/>
      <c r="I98" s="42"/>
      <c r="J98" s="42"/>
      <c r="K98" s="42">
        <v>605369</v>
      </c>
      <c r="L98" s="42">
        <v>605369</v>
      </c>
      <c r="M98" s="42"/>
      <c r="N98" s="42"/>
      <c r="O98" s="42"/>
      <c r="P98" s="42">
        <v>605369</v>
      </c>
      <c r="Q98" s="41">
        <f>F98+K98</f>
        <v>605369</v>
      </c>
    </row>
    <row r="99" spans="1:17" s="12" customFormat="1" ht="15" hidden="1">
      <c r="A99" s="18"/>
      <c r="B99" s="30" t="s">
        <v>176</v>
      </c>
      <c r="C99" s="29">
        <v>7360</v>
      </c>
      <c r="D99" s="30"/>
      <c r="E99" s="38" t="s">
        <v>175</v>
      </c>
      <c r="F99" s="42"/>
      <c r="G99" s="42"/>
      <c r="H99" s="42"/>
      <c r="I99" s="42"/>
      <c r="J99" s="42"/>
      <c r="K99" s="42">
        <f>K100</f>
        <v>0</v>
      </c>
      <c r="L99" s="42">
        <f>L100</f>
        <v>0</v>
      </c>
      <c r="M99" s="42"/>
      <c r="N99" s="42"/>
      <c r="O99" s="42"/>
      <c r="P99" s="42">
        <f>P100</f>
        <v>0</v>
      </c>
      <c r="Q99" s="41">
        <f t="shared" si="1"/>
        <v>0</v>
      </c>
    </row>
    <row r="100" spans="1:17" s="12" customFormat="1" ht="46.5" hidden="1">
      <c r="A100" s="18"/>
      <c r="B100" s="32" t="s">
        <v>177</v>
      </c>
      <c r="C100" s="31">
        <v>7363</v>
      </c>
      <c r="D100" s="32" t="s">
        <v>76</v>
      </c>
      <c r="E100" s="50" t="s">
        <v>174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1">
        <f t="shared" si="1"/>
        <v>0</v>
      </c>
    </row>
    <row r="101" spans="1:17" s="12" customFormat="1" ht="30.75" hidden="1">
      <c r="A101" s="18"/>
      <c r="B101" s="62" t="s">
        <v>132</v>
      </c>
      <c r="C101" s="63">
        <v>7460</v>
      </c>
      <c r="D101" s="62"/>
      <c r="E101" s="64" t="s">
        <v>123</v>
      </c>
      <c r="F101" s="42">
        <f>F102</f>
        <v>0</v>
      </c>
      <c r="G101" s="42">
        <f>G102</f>
        <v>0</v>
      </c>
      <c r="H101" s="42">
        <f aca="true" t="shared" si="25" ref="H101:P101">H102</f>
        <v>0</v>
      </c>
      <c r="I101" s="42">
        <f t="shared" si="25"/>
        <v>0</v>
      </c>
      <c r="J101" s="42">
        <f t="shared" si="25"/>
        <v>0</v>
      </c>
      <c r="K101" s="42">
        <f t="shared" si="25"/>
        <v>0</v>
      </c>
      <c r="L101" s="42">
        <f t="shared" si="25"/>
        <v>0</v>
      </c>
      <c r="M101" s="42">
        <f t="shared" si="25"/>
        <v>0</v>
      </c>
      <c r="N101" s="42">
        <f t="shared" si="25"/>
        <v>0</v>
      </c>
      <c r="O101" s="42">
        <f t="shared" si="25"/>
        <v>0</v>
      </c>
      <c r="P101" s="42">
        <f t="shared" si="25"/>
        <v>0</v>
      </c>
      <c r="Q101" s="41">
        <f t="shared" si="1"/>
        <v>0</v>
      </c>
    </row>
    <row r="102" spans="1:17" s="12" customFormat="1" ht="49.5" customHeight="1" hidden="1">
      <c r="A102" s="18"/>
      <c r="B102" s="66" t="s">
        <v>133</v>
      </c>
      <c r="C102" s="67">
        <v>7461</v>
      </c>
      <c r="D102" s="66" t="s">
        <v>121</v>
      </c>
      <c r="E102" s="65" t="s">
        <v>122</v>
      </c>
      <c r="F102" s="54"/>
      <c r="G102" s="54"/>
      <c r="H102" s="42"/>
      <c r="I102" s="42"/>
      <c r="J102" s="42"/>
      <c r="K102" s="54"/>
      <c r="L102" s="54"/>
      <c r="M102" s="54"/>
      <c r="N102" s="54"/>
      <c r="O102" s="54"/>
      <c r="P102" s="54"/>
      <c r="Q102" s="41">
        <f>F102+K102</f>
        <v>0</v>
      </c>
    </row>
    <row r="103" spans="2:17" s="12" customFormat="1" ht="39" customHeight="1" hidden="1">
      <c r="B103" s="91" t="s">
        <v>210</v>
      </c>
      <c r="C103" s="92">
        <v>7670</v>
      </c>
      <c r="D103" s="91" t="s">
        <v>76</v>
      </c>
      <c r="E103" s="93" t="s">
        <v>211</v>
      </c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>
        <f>F103+K103</f>
        <v>0</v>
      </c>
    </row>
    <row r="104" spans="1:17" s="12" customFormat="1" ht="19.5" customHeight="1">
      <c r="A104" s="18"/>
      <c r="B104" s="62" t="s">
        <v>170</v>
      </c>
      <c r="C104" s="63">
        <v>7690</v>
      </c>
      <c r="D104" s="62"/>
      <c r="E104" s="64" t="s">
        <v>171</v>
      </c>
      <c r="F104" s="42">
        <f>F105</f>
        <v>3243724</v>
      </c>
      <c r="G104" s="42">
        <f aca="true" t="shared" si="26" ref="G104:P104">G105</f>
        <v>3243724</v>
      </c>
      <c r="H104" s="42">
        <f t="shared" si="26"/>
        <v>0</v>
      </c>
      <c r="I104" s="42">
        <f t="shared" si="26"/>
        <v>0</v>
      </c>
      <c r="J104" s="42">
        <f t="shared" si="26"/>
        <v>0</v>
      </c>
      <c r="K104" s="42">
        <f t="shared" si="26"/>
        <v>19350400</v>
      </c>
      <c r="L104" s="42">
        <f t="shared" si="26"/>
        <v>19350400</v>
      </c>
      <c r="M104" s="42">
        <f t="shared" si="26"/>
        <v>0</v>
      </c>
      <c r="N104" s="42">
        <f t="shared" si="26"/>
        <v>0</v>
      </c>
      <c r="O104" s="42">
        <f t="shared" si="26"/>
        <v>0</v>
      </c>
      <c r="P104" s="42">
        <f t="shared" si="26"/>
        <v>19350400</v>
      </c>
      <c r="Q104" s="41">
        <f>F104+K104</f>
        <v>22594124</v>
      </c>
    </row>
    <row r="105" spans="1:17" s="61" customFormat="1" ht="15.75">
      <c r="A105" s="59"/>
      <c r="B105" s="66" t="s">
        <v>168</v>
      </c>
      <c r="C105" s="67">
        <v>7693</v>
      </c>
      <c r="D105" s="66" t="s">
        <v>76</v>
      </c>
      <c r="E105" s="65" t="s">
        <v>169</v>
      </c>
      <c r="F105" s="54">
        <v>3243724</v>
      </c>
      <c r="G105" s="54">
        <v>3243724</v>
      </c>
      <c r="H105" s="54"/>
      <c r="I105" s="54"/>
      <c r="J105" s="54"/>
      <c r="K105" s="54">
        <v>19350400</v>
      </c>
      <c r="L105" s="54">
        <v>19350400</v>
      </c>
      <c r="M105" s="54"/>
      <c r="N105" s="54"/>
      <c r="O105" s="54"/>
      <c r="P105" s="54">
        <v>19350400</v>
      </c>
      <c r="Q105" s="90">
        <f>F105+K105</f>
        <v>22594124</v>
      </c>
    </row>
    <row r="106" spans="1:17" s="12" customFormat="1" ht="30.75" hidden="1">
      <c r="A106" s="18"/>
      <c r="B106" s="30" t="s">
        <v>134</v>
      </c>
      <c r="C106" s="29">
        <v>8310</v>
      </c>
      <c r="D106" s="30"/>
      <c r="E106" s="38" t="s">
        <v>126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1">
        <f aca="true" t="shared" si="27" ref="Q106:Q118">F106+K106</f>
        <v>0</v>
      </c>
    </row>
    <row r="107" spans="1:17" s="12" customFormat="1" ht="30.75" hidden="1">
      <c r="A107" s="18"/>
      <c r="B107" s="66" t="s">
        <v>135</v>
      </c>
      <c r="C107" s="67">
        <v>8311</v>
      </c>
      <c r="D107" s="66" t="s">
        <v>124</v>
      </c>
      <c r="E107" s="65" t="s">
        <v>125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1">
        <f t="shared" si="27"/>
        <v>0</v>
      </c>
    </row>
    <row r="108" spans="1:17" s="12" customFormat="1" ht="30.75" hidden="1">
      <c r="A108" s="18"/>
      <c r="B108" s="66" t="s">
        <v>206</v>
      </c>
      <c r="C108" s="67">
        <v>8313</v>
      </c>
      <c r="D108" s="66" t="s">
        <v>207</v>
      </c>
      <c r="E108" s="65" t="s">
        <v>208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1">
        <f t="shared" si="27"/>
        <v>0</v>
      </c>
    </row>
    <row r="109" spans="1:17" s="12" customFormat="1" ht="46.5">
      <c r="A109" s="18"/>
      <c r="B109" s="25">
        <v>3400000</v>
      </c>
      <c r="C109" s="25"/>
      <c r="D109" s="26"/>
      <c r="E109" s="39" t="s">
        <v>215</v>
      </c>
      <c r="F109" s="41">
        <f>F110</f>
        <v>115913.74</v>
      </c>
      <c r="G109" s="41">
        <f>G110</f>
        <v>115913.74</v>
      </c>
      <c r="H109" s="41">
        <f>H110</f>
        <v>0</v>
      </c>
      <c r="I109" s="41">
        <f>I110</f>
        <v>0</v>
      </c>
      <c r="J109" s="42"/>
      <c r="K109" s="41">
        <f>K110</f>
        <v>0</v>
      </c>
      <c r="L109" s="41">
        <f>L110</f>
        <v>0</v>
      </c>
      <c r="M109" s="41"/>
      <c r="N109" s="41"/>
      <c r="O109" s="41"/>
      <c r="P109" s="41">
        <f>P110</f>
        <v>0</v>
      </c>
      <c r="Q109" s="41">
        <f t="shared" si="27"/>
        <v>115913.74</v>
      </c>
    </row>
    <row r="110" spans="1:17" s="12" customFormat="1" ht="46.5">
      <c r="A110" s="18"/>
      <c r="B110" s="25">
        <v>3410000</v>
      </c>
      <c r="C110" s="25"/>
      <c r="D110" s="26"/>
      <c r="E110" s="39" t="s">
        <v>215</v>
      </c>
      <c r="F110" s="41">
        <f>F111</f>
        <v>115913.74</v>
      </c>
      <c r="G110" s="41">
        <f aca="true" t="shared" si="28" ref="G110:P110">G111</f>
        <v>115913.74</v>
      </c>
      <c r="H110" s="41">
        <f t="shared" si="28"/>
        <v>0</v>
      </c>
      <c r="I110" s="41">
        <f t="shared" si="28"/>
        <v>0</v>
      </c>
      <c r="J110" s="42">
        <f t="shared" si="28"/>
        <v>0</v>
      </c>
      <c r="K110" s="41">
        <f t="shared" si="28"/>
        <v>0</v>
      </c>
      <c r="L110" s="41">
        <f t="shared" si="28"/>
        <v>0</v>
      </c>
      <c r="M110" s="41">
        <f t="shared" si="28"/>
        <v>0</v>
      </c>
      <c r="N110" s="41">
        <f t="shared" si="28"/>
        <v>0</v>
      </c>
      <c r="O110" s="41">
        <f t="shared" si="28"/>
        <v>0</v>
      </c>
      <c r="P110" s="41">
        <f t="shared" si="28"/>
        <v>0</v>
      </c>
      <c r="Q110" s="41">
        <f>F110+K110</f>
        <v>115913.74</v>
      </c>
    </row>
    <row r="111" spans="1:17" s="12" customFormat="1" ht="46.5">
      <c r="A111" s="18"/>
      <c r="B111" s="29">
        <v>3410160</v>
      </c>
      <c r="C111" s="30" t="s">
        <v>91</v>
      </c>
      <c r="D111" s="30" t="s">
        <v>9</v>
      </c>
      <c r="E111" s="49" t="s">
        <v>92</v>
      </c>
      <c r="F111" s="42">
        <v>115913.74</v>
      </c>
      <c r="G111" s="42">
        <v>115913.74</v>
      </c>
      <c r="H111" s="42"/>
      <c r="I111" s="43"/>
      <c r="J111" s="42"/>
      <c r="K111" s="42"/>
      <c r="L111" s="42"/>
      <c r="M111" s="42"/>
      <c r="N111" s="42"/>
      <c r="O111" s="42"/>
      <c r="P111" s="46"/>
      <c r="Q111" s="77">
        <f>F111+K111</f>
        <v>115913.74</v>
      </c>
    </row>
    <row r="112" spans="1:17" s="23" customFormat="1" ht="19.5" customHeight="1">
      <c r="A112" s="22"/>
      <c r="B112" s="25">
        <v>3700000</v>
      </c>
      <c r="C112" s="25"/>
      <c r="D112" s="26"/>
      <c r="E112" s="39" t="s">
        <v>143</v>
      </c>
      <c r="F112" s="41">
        <f>F113</f>
        <v>548516</v>
      </c>
      <c r="G112" s="41">
        <f>G113</f>
        <v>548516</v>
      </c>
      <c r="H112" s="41">
        <f aca="true" t="shared" si="29" ref="H112:P112">H113</f>
        <v>0</v>
      </c>
      <c r="I112" s="41">
        <f t="shared" si="29"/>
        <v>0</v>
      </c>
      <c r="J112" s="41">
        <f t="shared" si="29"/>
        <v>0</v>
      </c>
      <c r="K112" s="41">
        <f t="shared" si="29"/>
        <v>884000</v>
      </c>
      <c r="L112" s="41">
        <f t="shared" si="29"/>
        <v>884000</v>
      </c>
      <c r="M112" s="41">
        <f t="shared" si="29"/>
        <v>0</v>
      </c>
      <c r="N112" s="41">
        <f t="shared" si="29"/>
        <v>0</v>
      </c>
      <c r="O112" s="41">
        <f t="shared" si="29"/>
        <v>0</v>
      </c>
      <c r="P112" s="41">
        <f t="shared" si="29"/>
        <v>884000</v>
      </c>
      <c r="Q112" s="41">
        <f t="shared" si="27"/>
        <v>1432516</v>
      </c>
    </row>
    <row r="113" spans="1:17" s="23" customFormat="1" ht="24.75" customHeight="1">
      <c r="A113" s="22"/>
      <c r="B113" s="25">
        <v>3710000</v>
      </c>
      <c r="C113" s="25"/>
      <c r="D113" s="26"/>
      <c r="E113" s="39" t="s">
        <v>143</v>
      </c>
      <c r="F113" s="41">
        <f>F115+F116+F114+F117</f>
        <v>548516</v>
      </c>
      <c r="G113" s="41">
        <f aca="true" t="shared" si="30" ref="G113:P113">G115+G116+G114+G117</f>
        <v>548516</v>
      </c>
      <c r="H113" s="41">
        <f t="shared" si="30"/>
        <v>0</v>
      </c>
      <c r="I113" s="41">
        <f t="shared" si="30"/>
        <v>0</v>
      </c>
      <c r="J113" s="41">
        <f t="shared" si="30"/>
        <v>0</v>
      </c>
      <c r="K113" s="41">
        <f t="shared" si="30"/>
        <v>884000</v>
      </c>
      <c r="L113" s="41">
        <f t="shared" si="30"/>
        <v>884000</v>
      </c>
      <c r="M113" s="41">
        <f t="shared" si="30"/>
        <v>0</v>
      </c>
      <c r="N113" s="41">
        <f t="shared" si="30"/>
        <v>0</v>
      </c>
      <c r="O113" s="41">
        <f t="shared" si="30"/>
        <v>0</v>
      </c>
      <c r="P113" s="41">
        <f t="shared" si="30"/>
        <v>884000</v>
      </c>
      <c r="Q113" s="41">
        <f t="shared" si="27"/>
        <v>1432516</v>
      </c>
    </row>
    <row r="114" spans="1:17" s="23" customFormat="1" ht="46.5" hidden="1">
      <c r="A114" s="22"/>
      <c r="B114" s="29">
        <v>3710160</v>
      </c>
      <c r="C114" s="30" t="s">
        <v>91</v>
      </c>
      <c r="D114" s="30" t="s">
        <v>9</v>
      </c>
      <c r="E114" s="49" t="s">
        <v>92</v>
      </c>
      <c r="F114" s="42"/>
      <c r="G114" s="42"/>
      <c r="H114" s="42"/>
      <c r="I114" s="42"/>
      <c r="J114" s="41"/>
      <c r="K114" s="42"/>
      <c r="L114" s="42"/>
      <c r="M114" s="42"/>
      <c r="N114" s="42"/>
      <c r="O114" s="42"/>
      <c r="P114" s="42"/>
      <c r="Q114" s="41">
        <f t="shared" si="27"/>
        <v>0</v>
      </c>
    </row>
    <row r="115" spans="1:17" s="23" customFormat="1" ht="21.75" customHeight="1" hidden="1">
      <c r="A115" s="22"/>
      <c r="B115" s="29">
        <v>3718710</v>
      </c>
      <c r="C115" s="29">
        <v>8710</v>
      </c>
      <c r="D115" s="30" t="s">
        <v>11</v>
      </c>
      <c r="E115" s="38" t="s">
        <v>142</v>
      </c>
      <c r="F115" s="42"/>
      <c r="G115" s="42"/>
      <c r="H115" s="41"/>
      <c r="I115" s="41"/>
      <c r="J115" s="41"/>
      <c r="K115" s="41"/>
      <c r="L115" s="41"/>
      <c r="M115" s="41"/>
      <c r="N115" s="41"/>
      <c r="O115" s="41"/>
      <c r="P115" s="41"/>
      <c r="Q115" s="41">
        <f t="shared" si="27"/>
        <v>0</v>
      </c>
    </row>
    <row r="116" spans="1:17" s="23" customFormat="1" ht="22.5" customHeight="1">
      <c r="A116" s="22"/>
      <c r="B116" s="29">
        <v>3719770</v>
      </c>
      <c r="C116" s="29">
        <v>9770</v>
      </c>
      <c r="D116" s="30" t="s">
        <v>28</v>
      </c>
      <c r="E116" s="38" t="s">
        <v>137</v>
      </c>
      <c r="F116" s="42">
        <v>248516</v>
      </c>
      <c r="G116" s="42">
        <v>248516</v>
      </c>
      <c r="H116" s="41"/>
      <c r="I116" s="41"/>
      <c r="J116" s="41"/>
      <c r="K116" s="42">
        <v>84000</v>
      </c>
      <c r="L116" s="42">
        <v>84000</v>
      </c>
      <c r="M116" s="42"/>
      <c r="N116" s="42"/>
      <c r="O116" s="42"/>
      <c r="P116" s="42">
        <v>84000</v>
      </c>
      <c r="Q116" s="41">
        <f t="shared" si="27"/>
        <v>332516</v>
      </c>
    </row>
    <row r="117" spans="1:17" s="23" customFormat="1" ht="46.5">
      <c r="A117" s="22"/>
      <c r="B117" s="29">
        <v>3719800</v>
      </c>
      <c r="C117" s="29">
        <v>9800</v>
      </c>
      <c r="D117" s="30" t="s">
        <v>28</v>
      </c>
      <c r="E117" s="38" t="s">
        <v>189</v>
      </c>
      <c r="F117" s="42">
        <v>300000</v>
      </c>
      <c r="G117" s="42">
        <v>300000</v>
      </c>
      <c r="H117" s="41"/>
      <c r="I117" s="41"/>
      <c r="J117" s="41"/>
      <c r="K117" s="42">
        <v>800000</v>
      </c>
      <c r="L117" s="42">
        <v>800000</v>
      </c>
      <c r="M117" s="42"/>
      <c r="N117" s="42"/>
      <c r="O117" s="42"/>
      <c r="P117" s="42">
        <v>800000</v>
      </c>
      <c r="Q117" s="41">
        <f>F117+K117</f>
        <v>1100000</v>
      </c>
    </row>
    <row r="118" spans="1:17" s="27" customFormat="1" ht="23.25" customHeight="1">
      <c r="A118" s="24"/>
      <c r="B118" s="25" t="s">
        <v>81</v>
      </c>
      <c r="C118" s="25" t="s">
        <v>81</v>
      </c>
      <c r="D118" s="25" t="s">
        <v>81</v>
      </c>
      <c r="E118" s="25" t="s">
        <v>82</v>
      </c>
      <c r="F118" s="48">
        <f>F12+F22+F49+F71+F91+F112+F109+F42</f>
        <v>8641265.88</v>
      </c>
      <c r="G118" s="48">
        <f>G12+G22+G49+G71+G91+G112+G109+G42</f>
        <v>8641265.88</v>
      </c>
      <c r="H118" s="48">
        <f>H12+H22+H49+H71+H91+H112+H109+H42</f>
        <v>1561394</v>
      </c>
      <c r="I118" s="48">
        <f>I12+I22+I49+I71+I91+I112+I109</f>
        <v>0</v>
      </c>
      <c r="J118" s="48">
        <f>J12+J22+J49+J71+J91+J112+J109</f>
        <v>0</v>
      </c>
      <c r="K118" s="48">
        <f>K12+K22+K49+K71+K91+K112+K109+K42</f>
        <v>39850727.43</v>
      </c>
      <c r="L118" s="48">
        <f>L12+L22+L49+L71+L91+L112+L109+L42</f>
        <v>39850727.43</v>
      </c>
      <c r="M118" s="48">
        <f>M12+M22+M49+M71+M91+M112+M109</f>
        <v>0</v>
      </c>
      <c r="N118" s="48">
        <f>N12+N22+N49+N71+N91+N112+N109</f>
        <v>0</v>
      </c>
      <c r="O118" s="48">
        <f>O12+O22+O49+O71+O91+O112+O109</f>
        <v>0</v>
      </c>
      <c r="P118" s="48">
        <f>P12+P22+P49+P71+P91+P112+P109+P42</f>
        <v>39850727.43</v>
      </c>
      <c r="Q118" s="41">
        <f t="shared" si="27"/>
        <v>48491993.31</v>
      </c>
    </row>
    <row r="119" spans="1:17" s="12" customFormat="1" ht="12.75">
      <c r="A119" s="18"/>
      <c r="B119" s="20"/>
      <c r="C119" s="20"/>
      <c r="D119" s="2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8" s="88" customFormat="1" ht="53.25" customHeight="1">
      <c r="A120" s="28"/>
      <c r="B120" s="105" t="s">
        <v>209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s="12" customFormat="1" ht="29.25" customHeight="1">
      <c r="A121" s="18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1:17" s="12" customFormat="1" ht="27.75" customHeight="1">
      <c r="A122" s="18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</sheetData>
  <sheetProtection/>
  <mergeCells count="31">
    <mergeCell ref="F7:J7"/>
    <mergeCell ref="B121:R121"/>
    <mergeCell ref="L8:L10"/>
    <mergeCell ref="B57:L57"/>
    <mergeCell ref="B59:L59"/>
    <mergeCell ref="M59:Q59"/>
    <mergeCell ref="B122:Q122"/>
    <mergeCell ref="H9:H10"/>
    <mergeCell ref="I9:I10"/>
    <mergeCell ref="C7:C10"/>
    <mergeCell ref="K8:K10"/>
    <mergeCell ref="M8:M10"/>
    <mergeCell ref="B4:C4"/>
    <mergeCell ref="M57:Q57"/>
    <mergeCell ref="G8:G10"/>
    <mergeCell ref="N9:N10"/>
    <mergeCell ref="O9:O10"/>
    <mergeCell ref="P8:P10"/>
    <mergeCell ref="K7:P7"/>
    <mergeCell ref="D7:D10"/>
    <mergeCell ref="E7:E10"/>
    <mergeCell ref="H8:I8"/>
    <mergeCell ref="J8:J10"/>
    <mergeCell ref="Q7:Q10"/>
    <mergeCell ref="B7:B10"/>
    <mergeCell ref="B120:R120"/>
    <mergeCell ref="M1:R1"/>
    <mergeCell ref="B2:Q2"/>
    <mergeCell ref="B5:C5"/>
    <mergeCell ref="N8:O8"/>
    <mergeCell ref="F8:F10"/>
  </mergeCells>
  <printOptions horizontalCentered="1"/>
  <pageMargins left="0.3937007874015748" right="0.31496062992125984" top="0.7874015748031497" bottom="0.2755905511811024" header="0.5118110236220472" footer="0.2362204724409449"/>
  <pageSetup fitToHeight="0" fitToWidth="1" horizontalDpi="300" verticalDpi="300" orientation="landscape" paperSize="9" scale="52" r:id="rId1"/>
  <rowBreaks count="2" manualBreakCount="2">
    <brk id="46" min="1" max="17" man="1"/>
    <brk id="9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2023-02-22T07:30:22Z</cp:lastPrinted>
  <dcterms:created xsi:type="dcterms:W3CDTF">2014-01-17T10:52:16Z</dcterms:created>
  <dcterms:modified xsi:type="dcterms:W3CDTF">2023-02-22T07:32:45Z</dcterms:modified>
  <cp:category/>
  <cp:version/>
  <cp:contentType/>
  <cp:contentStatus/>
</cp:coreProperties>
</file>